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TRAMITACIÓN\Escritorio\FORMULARIOS CONVOCATORIAS 2023\ATD\"/>
    </mc:Choice>
  </mc:AlternateContent>
  <xr:revisionPtr revIDLastSave="0" documentId="13_ncr:1_{68209FFB-D5C8-41AC-90D2-58B395A9E628}" xr6:coauthVersionLast="47" xr6:coauthVersionMax="47" xr10:uidLastSave="{00000000-0000-0000-0000-000000000000}"/>
  <workbookProtection lockStructure="1"/>
  <bookViews>
    <workbookView xWindow="-108" yWindow="-108" windowWidth="23256" windowHeight="12576" xr2:uid="{00000000-000D-0000-FFFF-FFFF00000000}"/>
  </bookViews>
  <sheets>
    <sheet name="Info empresa" sheetId="5" r:id="rId1"/>
    <sheet name="Proyecto" sheetId="12" r:id="rId2"/>
    <sheet name="Empleo" sheetId="11" r:id="rId3"/>
    <sheet name="Inversiones" sheetId="15" r:id="rId4"/>
    <sheet name="Tablas" sheetId="4" state="hidden" r:id="rId5"/>
  </sheets>
  <definedNames>
    <definedName name="_xlnm._FilterDatabase" localSheetId="4" hidden="1">Tablas!#REF!</definedName>
    <definedName name="_xlnm.Print_Area" localSheetId="0">'Info empresa'!$A$2:$AW$56</definedName>
    <definedName name="_xlnm.Print_Area" localSheetId="3">Inversiones!$A$1:$H$29</definedName>
    <definedName name="CONCEJO">Tablas!$A$8:$A$85</definedName>
    <definedName name="S3_AMBITOS">Tablas!$A$88:$A$92</definedName>
    <definedName name="S3_AREAS">Tablas!$B$117:$B$181</definedName>
    <definedName name="S3_N_AREA">OFFSET(Tablas!$A$117,Proyecto!$AY$24-1,0,Proyecto!$AZ$24,1)</definedName>
    <definedName name="S3_N_RETO">OFFSET(Tablas!$A$95,Proyecto!$AY$23-1,0,Proyecto!$AZ$23,1)</definedName>
    <definedName name="S3_RETOS">Tablas!$B$95:$B$114</definedName>
    <definedName name="SI_NO">Tablas!$A$4:$A$5</definedName>
    <definedName name="X_">Tablas!$B$4:$B$5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5" l="1"/>
  <c r="E18" i="15"/>
  <c r="E11" i="15"/>
  <c r="E26" i="15" l="1"/>
  <c r="AX24" i="12" l="1"/>
  <c r="AY24" i="12" s="1"/>
  <c r="AX23" i="12"/>
  <c r="C19" i="11"/>
  <c r="D19" i="11"/>
  <c r="E19" i="11"/>
  <c r="B19" i="11"/>
  <c r="E18" i="11"/>
  <c r="D18" i="11"/>
  <c r="C18" i="11"/>
  <c r="B18" i="11"/>
  <c r="C12" i="11"/>
  <c r="D12" i="11"/>
  <c r="E12" i="11"/>
  <c r="B12" i="11"/>
  <c r="AY23" i="12" l="1"/>
  <c r="C181" i="4"/>
  <c r="B181" i="4"/>
  <c r="C180" i="4"/>
  <c r="B180" i="4"/>
  <c r="C179" i="4"/>
  <c r="B179" i="4"/>
  <c r="C178" i="4"/>
  <c r="B178" i="4"/>
  <c r="C177" i="4"/>
  <c r="B177" i="4"/>
  <c r="C176" i="4"/>
  <c r="B176" i="4"/>
  <c r="C175" i="4"/>
  <c r="B175" i="4"/>
  <c r="C174" i="4"/>
  <c r="B174" i="4"/>
  <c r="C173" i="4"/>
  <c r="B173" i="4"/>
  <c r="C172" i="4"/>
  <c r="B172" i="4"/>
  <c r="C171" i="4"/>
  <c r="B171" i="4"/>
  <c r="C170" i="4"/>
  <c r="B170" i="4"/>
  <c r="C169" i="4"/>
  <c r="B169" i="4"/>
  <c r="C168" i="4"/>
  <c r="B168" i="4"/>
  <c r="C167" i="4"/>
  <c r="B167" i="4"/>
  <c r="C166" i="4"/>
  <c r="B166" i="4"/>
  <c r="C165" i="4"/>
  <c r="B165" i="4"/>
  <c r="C164" i="4"/>
  <c r="B164" i="4"/>
  <c r="C163" i="4"/>
  <c r="B163" i="4"/>
  <c r="C162" i="4"/>
  <c r="B162" i="4"/>
  <c r="C161" i="4"/>
  <c r="B161" i="4"/>
  <c r="C160" i="4"/>
  <c r="B160" i="4"/>
  <c r="C159" i="4"/>
  <c r="B159" i="4"/>
  <c r="C158" i="4"/>
  <c r="B158" i="4"/>
  <c r="C157" i="4"/>
  <c r="B157" i="4"/>
  <c r="C156" i="4"/>
  <c r="B156" i="4"/>
  <c r="C155" i="4"/>
  <c r="B155" i="4"/>
  <c r="C154" i="4"/>
  <c r="B154" i="4"/>
  <c r="C153" i="4"/>
  <c r="B153" i="4"/>
  <c r="C152" i="4"/>
  <c r="B152" i="4"/>
  <c r="C151" i="4"/>
  <c r="B151" i="4"/>
  <c r="C150" i="4"/>
  <c r="B150" i="4"/>
  <c r="C149" i="4"/>
  <c r="B149" i="4"/>
  <c r="C148" i="4"/>
  <c r="B148" i="4"/>
  <c r="C147" i="4"/>
  <c r="B147" i="4"/>
  <c r="C146" i="4"/>
  <c r="B146" i="4"/>
  <c r="C145" i="4"/>
  <c r="B145" i="4"/>
  <c r="C144" i="4"/>
  <c r="B144" i="4"/>
  <c r="C143" i="4"/>
  <c r="B143" i="4"/>
  <c r="C142" i="4"/>
  <c r="B142" i="4"/>
  <c r="C141" i="4"/>
  <c r="B141" i="4"/>
  <c r="C140" i="4"/>
  <c r="B140" i="4"/>
  <c r="C139" i="4"/>
  <c r="B139" i="4"/>
  <c r="C138" i="4"/>
  <c r="B138" i="4"/>
  <c r="C137" i="4"/>
  <c r="B137" i="4"/>
  <c r="C136" i="4"/>
  <c r="B136" i="4"/>
  <c r="C135" i="4"/>
  <c r="B135" i="4"/>
  <c r="C134" i="4"/>
  <c r="B134" i="4"/>
  <c r="C133" i="4"/>
  <c r="B133" i="4"/>
  <c r="C132" i="4"/>
  <c r="B132" i="4"/>
  <c r="C131" i="4"/>
  <c r="B131" i="4"/>
  <c r="C130" i="4"/>
  <c r="B130" i="4"/>
  <c r="C129" i="4"/>
  <c r="B129" i="4"/>
  <c r="C128" i="4"/>
  <c r="B128" i="4"/>
  <c r="C127" i="4"/>
  <c r="B127" i="4"/>
  <c r="C126" i="4"/>
  <c r="B126" i="4"/>
  <c r="C125" i="4"/>
  <c r="B125" i="4"/>
  <c r="C124" i="4"/>
  <c r="B124" i="4"/>
  <c r="C123" i="4"/>
  <c r="B123" i="4"/>
  <c r="C122" i="4"/>
  <c r="B122" i="4"/>
  <c r="C121" i="4"/>
  <c r="B121" i="4"/>
  <c r="C120" i="4"/>
  <c r="B120" i="4"/>
  <c r="C119" i="4"/>
  <c r="B119" i="4"/>
  <c r="C118" i="4"/>
  <c r="B118" i="4"/>
  <c r="C117" i="4"/>
  <c r="B117" i="4"/>
  <c r="C114" i="4"/>
  <c r="B114" i="4"/>
  <c r="C113" i="4"/>
  <c r="B113" i="4"/>
  <c r="C112" i="4"/>
  <c r="B112" i="4"/>
  <c r="C111" i="4"/>
  <c r="B111" i="4"/>
  <c r="C110" i="4"/>
  <c r="B110" i="4"/>
  <c r="C109" i="4"/>
  <c r="B109" i="4"/>
  <c r="C108" i="4"/>
  <c r="B108" i="4"/>
  <c r="C107" i="4"/>
  <c r="B107" i="4"/>
  <c r="C106" i="4"/>
  <c r="B106" i="4"/>
  <c r="C105" i="4"/>
  <c r="B105" i="4"/>
  <c r="C104" i="4"/>
  <c r="B104" i="4"/>
  <c r="C103" i="4"/>
  <c r="B103" i="4"/>
  <c r="C102" i="4"/>
  <c r="B102" i="4"/>
  <c r="C101" i="4"/>
  <c r="B101" i="4"/>
  <c r="C100" i="4"/>
  <c r="B100" i="4"/>
  <c r="C99" i="4"/>
  <c r="B99" i="4"/>
  <c r="C98" i="4"/>
  <c r="B98" i="4"/>
  <c r="C97" i="4"/>
  <c r="B97" i="4"/>
  <c r="C96" i="4"/>
  <c r="B96" i="4"/>
  <c r="C95" i="4"/>
  <c r="B95" i="4"/>
  <c r="AZ23" i="12" l="1"/>
  <c r="AZ24" i="12"/>
  <c r="AF7" i="5" l="1"/>
  <c r="AO7" i="5" s="1"/>
  <c r="A19" i="5" s="1"/>
</calcChain>
</file>

<file path=xl/sharedStrings.xml><?xml version="1.0" encoding="utf-8"?>
<sst xmlns="http://schemas.openxmlformats.org/spreadsheetml/2006/main" count="318" uniqueCount="284">
  <si>
    <t>Empleo femenino</t>
  </si>
  <si>
    <t>     </t>
  </si>
  <si>
    <t>X</t>
  </si>
  <si>
    <t>SI_NO</t>
  </si>
  <si>
    <t>NO</t>
  </si>
  <si>
    <t>SI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</si>
  <si>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</si>
  <si>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</si>
  <si>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</si>
  <si>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</si>
  <si>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</si>
  <si>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</si>
  <si>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</si>
  <si>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</si>
  <si>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</si>
  <si>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</si>
  <si>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</si>
  <si>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</si>
  <si>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</si>
  <si>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</si>
  <si>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</si>
  <si>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</si>
  <si>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</si>
  <si>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</si>
  <si>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</si>
  <si>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</si>
  <si>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</si>
  <si>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</si>
  <si>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</si>
  <si>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</si>
  <si>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</si>
  <si>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</si>
  <si>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</si>
  <si>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</si>
  <si>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</si>
  <si>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</si>
  <si>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</si>
  <si>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</si>
  <si>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</si>
  <si>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</si>
  <si>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</si>
  <si>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</si>
  <si>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</si>
  <si>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</si>
  <si>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</si>
  <si>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</si>
  <si>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</si>
  <si>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</si>
  <si>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</si>
  <si>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</si>
  <si>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</si>
  <si>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</si>
  <si>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</si>
  <si>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</si>
  <si>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</si>
  <si>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</si>
  <si>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</si>
  <si>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</si>
  <si>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</si>
  <si>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</si>
  <si>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</si>
  <si>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</si>
  <si>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</si>
  <si>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</si>
  <si>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</si>
  <si>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</si>
  <si>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</si>
  <si>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</si>
  <si>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</si>
  <si>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</si>
  <si>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</si>
  <si>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</si>
  <si>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</si>
  <si>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</si>
  <si>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</si>
  <si>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</si>
  <si>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</si>
  <si>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</si>
  <si>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</si>
  <si>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</si>
  <si>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</si>
  <si>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</si>
  <si>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</si>
  <si>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</si>
  <si>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CONCEJO</t>
  </si>
  <si>
    <t xml:space="preserve">SI </t>
  </si>
  <si>
    <t xml:space="preserve">NO </t>
  </si>
  <si>
    <t>El proyecto requiere Declaración de Impacto Ambiental:</t>
  </si>
  <si>
    <t>(Ley 21/2013, de 9 de diciembre, de evaluación ambiental. BOE de 11/12/2013)</t>
  </si>
  <si>
    <t>El proyecto requiere Autorización Ambiental Integrada:</t>
  </si>
  <si>
    <t>(Real Decreto Legislativo 1/2016, de 16 de diciembre, por el que se aprueba el texto refundido de la Ley de prevención y control integrados de la contaminación. BOE de 31/12/2016)</t>
  </si>
  <si>
    <t>El proyecto tiene alguna incidencia sobre la reducción de las emisiones de gases de efecto invernadero:</t>
  </si>
  <si>
    <t>Norma aplicable</t>
  </si>
  <si>
    <t>Fecha de concesión</t>
  </si>
  <si>
    <t>Entidad certificadora</t>
  </si>
  <si>
    <t>Nombre del Cluster o Plataforma tecnológica en la que participa</t>
  </si>
  <si>
    <t>Fecha de incorporación</t>
  </si>
  <si>
    <t>Nº total de empleados</t>
  </si>
  <si>
    <t>% Exportación</t>
  </si>
  <si>
    <t>% I+D</t>
  </si>
  <si>
    <t>% capital público</t>
  </si>
  <si>
    <t>% capital extranjero</t>
  </si>
  <si>
    <t>% Participación</t>
  </si>
  <si>
    <r>
      <t xml:space="preserve">Volumen de negocio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</si>
  <si>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Total Activo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</si>
  <si>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Patrimonio Neto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</si>
  <si>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Capital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</si>
  <si>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Fondos propios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</si>
  <si>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Resultado Ejercicio </t>
    </r>
    <r>
      <rPr>
        <b/>
        <vertAlign val="superscript"/>
        <sz val="11"/>
        <color indexed="8"/>
        <rFont val="Calibri"/>
        <family val="2"/>
      </rPr>
      <t>(1)</t>
    </r>
  </si>
  <si>
    <r>
      <t>(2)</t>
    </r>
    <r>
      <rPr>
        <i/>
        <sz val="9"/>
        <color indexed="8"/>
        <rFont val="Calibri"/>
        <family val="2"/>
      </rPr>
      <t xml:space="preserve"> Sólo empresas con participación mayor o igual al 25%.</t>
    </r>
    <r>
      <rPr>
        <sz val="9"/>
        <color indexed="8"/>
        <rFont val="Calibri"/>
        <family val="2"/>
      </rPr>
      <t xml:space="preserve"> </t>
    </r>
    <r>
      <rPr>
        <vertAlign val="superscript"/>
        <sz val="9"/>
        <color indexed="8"/>
        <rFont val="Calibri"/>
        <family val="2"/>
      </rPr>
      <t>(3)</t>
    </r>
    <r>
      <rPr>
        <i/>
        <sz val="9"/>
        <color indexed="8"/>
        <rFont val="Calibri"/>
        <family val="2"/>
      </rPr>
      <t xml:space="preserve"> Datos del Impuesto de Sociedades del último ejercicio.</t>
    </r>
  </si>
  <si>
    <r>
      <t xml:space="preserve">Empresas accionistas </t>
    </r>
    <r>
      <rPr>
        <b/>
        <vertAlign val="superscript"/>
        <sz val="11"/>
        <color indexed="8"/>
        <rFont val="Calibri"/>
        <family val="2"/>
      </rPr>
      <t>(2)</t>
    </r>
  </si>
  <si>
    <r>
      <t xml:space="preserve">Volumen
de negocio </t>
    </r>
    <r>
      <rPr>
        <b/>
        <vertAlign val="superscript"/>
        <sz val="11"/>
        <color indexed="8"/>
        <rFont val="Calibri"/>
        <family val="2"/>
      </rPr>
      <t>(3)</t>
    </r>
  </si>
  <si>
    <r>
      <t xml:space="preserve">Total Activo </t>
    </r>
    <r>
      <rPr>
        <b/>
        <vertAlign val="superscript"/>
        <sz val="11"/>
        <color indexed="8"/>
        <rFont val="Calibri"/>
        <family val="2"/>
      </rPr>
      <t>(3)</t>
    </r>
  </si>
  <si>
    <r>
      <t xml:space="preserve">Empresas participadas </t>
    </r>
    <r>
      <rPr>
        <b/>
        <vertAlign val="superscript"/>
        <sz val="11"/>
        <color indexed="8"/>
        <rFont val="Calibri"/>
        <family val="2"/>
      </rPr>
      <t>(2)</t>
    </r>
  </si>
  <si>
    <r>
      <t xml:space="preserve">Volumen 
de negocio </t>
    </r>
    <r>
      <rPr>
        <b/>
        <vertAlign val="superscript"/>
        <sz val="11"/>
        <color indexed="8"/>
        <rFont val="Calibri"/>
        <family val="2"/>
      </rPr>
      <t>(3)</t>
    </r>
  </si>
  <si>
    <t>Proveedor</t>
  </si>
  <si>
    <t>Entidad vinculada</t>
  </si>
  <si>
    <t>PID</t>
  </si>
  <si>
    <t>Formulario de datos del proyecto</t>
  </si>
  <si>
    <t>Aspectos medioambientales del proyecto</t>
  </si>
  <si>
    <t>ci</t>
  </si>
  <si>
    <t>cf</t>
  </si>
  <si>
    <t>tt</t>
  </si>
  <si>
    <t>Concordancia con la S3</t>
  </si>
  <si>
    <t>AGROALIMENTACIÓN</t>
  </si>
  <si>
    <t>ENVEJECIMIENTO ACTIVO Y SALUDABLE</t>
  </si>
  <si>
    <t>PATRIMONIO Y BIODIVERSIDAD</t>
  </si>
  <si>
    <t>ENERGÍA Y CIRCULARIDAD</t>
  </si>
  <si>
    <t>INDUSTRIA INTELIGENTE Y RESILIENTE</t>
  </si>
  <si>
    <t>Biotecnología al servicio de la seguridad alimentaria y del desarrollo de nuevos alimentos</t>
  </si>
  <si>
    <t>Sostenibilidad y economía circular en el sector agroalimentario</t>
  </si>
  <si>
    <t>Promoción del talento y emprendimiento en el medio rural</t>
  </si>
  <si>
    <t>Desarrollo de estrategias digitales de la granja a la mesa</t>
  </si>
  <si>
    <t>Promoción de la salud frente a enfermedades con alta prevalencia en Asturias y facilitación de la vida autónoma</t>
  </si>
  <si>
    <t>Digitalización de la asistencia médica y el diagnóstico predictivo, proactivo y personalizado</t>
  </si>
  <si>
    <t>Investigación en nuevas terapias y tratamientos avanzados</t>
  </si>
  <si>
    <t>Soporte a la investigación clínica: infraestructuras y personas</t>
  </si>
  <si>
    <t>Conservación de los ecosistemas naturales de Asturias</t>
  </si>
  <si>
    <t>Patrimonio industrial, histórico-artístico y cultural motor de crecimiento económico</t>
  </si>
  <si>
    <t>Desarrollo de Asturias como destino turístico sostenible e inteligente</t>
  </si>
  <si>
    <t>Digitalización clave de la industria creativa</t>
  </si>
  <si>
    <t>Producción de energía limpia e hidrógeno verde</t>
  </si>
  <si>
    <t>Movilidad sostenible y eficiencia energética en la construcción</t>
  </si>
  <si>
    <t>Descarbonización de los procesos industriales</t>
  </si>
  <si>
    <t>Aprovechamiento de corrientes residuales en la industria. Modelos de circularidad</t>
  </si>
  <si>
    <t>Posicionamiento internacional de la fabricación de grandes componentes metalmecánicos</t>
  </si>
  <si>
    <t>Incrementar el valor añadido de la oferta industrial</t>
  </si>
  <si>
    <t>Impulsar la fábrica flexible, eficaz y conectada</t>
  </si>
  <si>
    <t>Industrialización de la fabricación aditiva e impresión 3D</t>
  </si>
  <si>
    <t>RETOS</t>
  </si>
  <si>
    <t>ÁMBITOS</t>
  </si>
  <si>
    <t>AREAS</t>
  </si>
  <si>
    <t>Alimentación saludable, funcional y personalizada (nutrición)</t>
  </si>
  <si>
    <t>Nuevas técnicas de envasado y conservación</t>
  </si>
  <si>
    <t>Alimentos seguros y trazables</t>
  </si>
  <si>
    <t>Alimentación del Paraíso. Modernización de la producción artesanales</t>
  </si>
  <si>
    <t>Adaptación de las producciones agrícolas, ganaderas y forestales al cambio climático</t>
  </si>
  <si>
    <t>Salud y resiliencia marina y dulceacuícola</t>
  </si>
  <si>
    <t>Gestión de los recursos naturales y de las explotaciones agrarias</t>
  </si>
  <si>
    <t>Cuidado del bosque/Desarrollo de la cadena bosque industria</t>
  </si>
  <si>
    <t>Bioeconomía circular y sostenible</t>
  </si>
  <si>
    <t>Desarrollo de canales formativos para la profesionalización de las actividades del medio rural</t>
  </si>
  <si>
    <t>Nuevos modelos de negocio para la explotación de los productos del campo</t>
  </si>
  <si>
    <t>Soportes digitales para los negocios en el medio rural</t>
  </si>
  <si>
    <t>Logística integrada de la cadena agroalimentaria</t>
  </si>
  <si>
    <t>Potenciar la eficiencia del ecosistema innovador en salud</t>
  </si>
  <si>
    <t>Desarrollo de estrategias de neuroprotección en envejecimiento activo y saludable</t>
  </si>
  <si>
    <t>Nuevos modelos de cuidados/servicios dirigidos a la atención integral de las personas a lo largo del proceso de envejecimiento</t>
  </si>
  <si>
    <t>Investigación, análisis y control de pandemias continuando con el esfuerzo de conocimiento adquirido con la crisis de la COVID19</t>
  </si>
  <si>
    <t>Transformación Digital. Medicina de precisión y personalizada</t>
  </si>
  <si>
    <t>Sistemas diagnósticos ayudados por IT</t>
  </si>
  <si>
    <t>Gobernanza del dato en el ámbito sanitario</t>
  </si>
  <si>
    <t>Terapias avanzadas. (Ingeniería tisular, terapia celular, inmunoterapia)</t>
  </si>
  <si>
    <t>Cáncer</t>
  </si>
  <si>
    <t>Nuevas dianas terapéuticas</t>
  </si>
  <si>
    <t>Biomarcadores y Biosensores</t>
  </si>
  <si>
    <t>Tratamientos neurodegenerativos</t>
  </si>
  <si>
    <t>Habilitar espacios e infraestructuras para la investigación clínica</t>
  </si>
  <si>
    <t>Nuevas tecnologías aplicadas a la formación en biomedicina</t>
  </si>
  <si>
    <t>Biodiversidad y Cambio climático</t>
  </si>
  <si>
    <t>Gestión ecosistémica de recursos naturales</t>
  </si>
  <si>
    <t>Soporte tecnológico a la investigación colaborativa</t>
  </si>
  <si>
    <t>Identificación de elementos del patrimonio industrial, histórico-artístico y cultural</t>
  </si>
  <si>
    <t>Divulgación científica de elementos de patrimonio industrial, histórico-artístico y cultural</t>
  </si>
  <si>
    <t>Turismo sostenible</t>
  </si>
  <si>
    <t>Turismo inteligente</t>
  </si>
  <si>
    <t>Innovación digital en la economía naranja</t>
  </si>
  <si>
    <t>Circuitos y soportes digitales para la difusión de la cultura</t>
  </si>
  <si>
    <t>Despliegue de renovables y almacenamiento energético</t>
  </si>
  <si>
    <t>Producción de hidrógeno verde</t>
  </si>
  <si>
    <t>Cadena de valor del hidrógeno y materiales vinculados</t>
  </si>
  <si>
    <t>Modelos innovadores de producción, distribución y consumo de energía</t>
  </si>
  <si>
    <t>Desarrollo del transporte sostenible</t>
  </si>
  <si>
    <t>Descarbonización de los elementos de transporte</t>
  </si>
  <si>
    <t>Materiales y sistemas para la construcción</t>
  </si>
  <si>
    <t>Edificios de bajo consumo</t>
  </si>
  <si>
    <t>Eficiencia energética en la industria</t>
  </si>
  <si>
    <t>Fuentes renovables y alternativas al uso de carbono en los procesos industriales</t>
  </si>
  <si>
    <t>Hidrógeno como vector para la descarbonización del sector productivo</t>
  </si>
  <si>
    <t>CCUS. Captura, uso y almacenamiento de carbono</t>
  </si>
  <si>
    <t>Ecodiseño de productos y procesos</t>
  </si>
  <si>
    <t>Materiales sostenibles y Simbiosis industrial</t>
  </si>
  <si>
    <t>Simbiosis industrial urbana</t>
  </si>
  <si>
    <t>Colaboración público-privada en la cadena de valor del acero</t>
  </si>
  <si>
    <t>Equipamientos de I+D+i</t>
  </si>
  <si>
    <t>Adopción de nuevas tecnologías y el acceso y gestión de los datos</t>
  </si>
  <si>
    <t>Materiales avanzados para grandes estructuras y componentes metalmecánicos</t>
  </si>
  <si>
    <t>Incrementar el valor percibido por el cliente. Servitización del producto</t>
  </si>
  <si>
    <t>Nanomateriales y materiales 2D</t>
  </si>
  <si>
    <t>Respuesta de los materiales a la demanda en servicio de los productos</t>
  </si>
  <si>
    <t>Toma de datos/Sensórica industrial</t>
  </si>
  <si>
    <t>Tratamiento de datos/Inteligencia artificial</t>
  </si>
  <si>
    <t>Tecnologías de fabricación aditiva</t>
  </si>
  <si>
    <t>Diseño de productos 3D</t>
  </si>
  <si>
    <t>Integración de la fabricación aditiva en los procesos industriales</t>
  </si>
  <si>
    <t>Materiales para la fabricación aditiva</t>
  </si>
  <si>
    <t>Certificación y homologación</t>
  </si>
  <si>
    <t>Ámbito</t>
  </si>
  <si>
    <t>Reto</t>
  </si>
  <si>
    <t>Area</t>
  </si>
  <si>
    <t>Indicar de qué forma contribuye el proyecto a la consecución del reto indicado:</t>
  </si>
  <si>
    <t>Ejercicio</t>
  </si>
  <si>
    <t xml:space="preserve">Participación en clusters o plataformas tecnológicas regionales (de la red de clústers de Asturias) </t>
  </si>
  <si>
    <t>Concepto</t>
  </si>
  <si>
    <t>Observaciones</t>
  </si>
  <si>
    <t>Certificados de gestión de la calidad, medio ambiente u otros certificados</t>
  </si>
  <si>
    <t>Diagnósticos de I4.0 o de madurez digital</t>
  </si>
  <si>
    <t>La empresa ha realizado o está realizando un diagnóstico de I4.0 o de madurez digital:</t>
  </si>
  <si>
    <t>En caso afirmativo indicar con que Organismo y en su caso la fecha de realización:</t>
  </si>
  <si>
    <t xml:space="preserve">Nº </t>
  </si>
  <si>
    <t>Total Empleo Indefinido</t>
  </si>
  <si>
    <t>Total Empleo No Indefinido</t>
  </si>
  <si>
    <t>TOTAL EMPLEO</t>
  </si>
  <si>
    <t>Autónomos/ Socios trabajadores de Coop. o Soc. Laborales</t>
  </si>
  <si>
    <t>Indefinido a tiempo completo (Tipos 100, 109, 130, 139, 150, 189)</t>
  </si>
  <si>
    <t>Indefinido a tiempo parcial (Tipos 200, 209, 230, 239, 250, 289, 339)</t>
  </si>
  <si>
    <t>Indefinido fijo/discontinuo (Tipos 300, 309, 330, 331, 350, 389)</t>
  </si>
  <si>
    <t>Contratos formativos (Tipos 420, 421, 520)</t>
  </si>
  <si>
    <t>Temporales a tiempo completo (Tipos 408, 430, 441, 450, 452)</t>
  </si>
  <si>
    <t>Durac. determ. a tiempo completo (Tipos 401, 402, 403, 410, 418)</t>
  </si>
  <si>
    <t>Durac. determ. a tiempo parcial (Tipos 501, 502, 503, 510, 518)</t>
  </si>
  <si>
    <t>Temporales a tiempo parcial (Tipos 508, 530, 540, 541, 550, 552)</t>
  </si>
  <si>
    <t>EMPLEO FEMENINO</t>
  </si>
  <si>
    <t>TOTAL PLANTILLA</t>
  </si>
  <si>
    <t>U.T.A.</t>
  </si>
  <si>
    <r>
      <t xml:space="preserve">U.T.A. </t>
    </r>
    <r>
      <rPr>
        <sz val="9"/>
        <color theme="1"/>
        <rFont val="Calibri"/>
        <family val="2"/>
        <scheme val="minor"/>
      </rPr>
      <t>= Unidad de Trabajo anual, considerada como trabajador a tiempo completo durante el año</t>
    </r>
  </si>
  <si>
    <r>
      <t xml:space="preserve">Nº </t>
    </r>
    <r>
      <rPr>
        <sz val="9"/>
        <color indexed="8"/>
        <rFont val="Calibri"/>
        <family val="2"/>
      </rPr>
      <t>= Número de contratos</t>
    </r>
  </si>
  <si>
    <r>
      <t xml:space="preserve">TIPOS DE CONTRATO
</t>
    </r>
    <r>
      <rPr>
        <sz val="11"/>
        <color theme="1"/>
        <rFont val="Calibri"/>
        <family val="2"/>
        <scheme val="minor"/>
      </rPr>
      <t>(Claves de modalidad de contrato de trabajo)</t>
    </r>
  </si>
  <si>
    <t>3.    EMPLEO ACTUAL</t>
  </si>
  <si>
    <r>
      <rPr>
        <i/>
        <sz val="10"/>
        <rFont val="Calibri"/>
        <family val="2"/>
      </rPr>
      <t xml:space="preserve">* Para más información sobre la S3 y sus prioridades, </t>
    </r>
    <r>
      <rPr>
        <i/>
        <u/>
        <sz val="10"/>
        <color theme="10"/>
        <rFont val="Calibri"/>
        <family val="2"/>
      </rPr>
      <t>consultar la web de SEKUENS</t>
    </r>
    <r>
      <rPr>
        <u/>
        <sz val="10"/>
        <color theme="10"/>
        <rFont val="Calibri"/>
        <family val="2"/>
      </rPr>
      <t xml:space="preserve">
</t>
    </r>
  </si>
  <si>
    <r>
      <t>En caso afirmativo</t>
    </r>
    <r>
      <rPr>
        <sz val="9"/>
        <color theme="1"/>
        <rFont val="Verdana"/>
        <family val="2"/>
      </rPr>
      <t>, evaluación de esta contribución y/o descripción de la posible metodología a emplear</t>
    </r>
    <r>
      <rPr>
        <b/>
        <sz val="9"/>
        <color theme="1"/>
        <rFont val="Verdana"/>
        <family val="2"/>
      </rPr>
      <t>:</t>
    </r>
  </si>
  <si>
    <t>2.    PROYECTO</t>
  </si>
  <si>
    <t>1.    INFORMACIÓN DE LA EMPRESA</t>
  </si>
  <si>
    <t>Datos de la actividad</t>
  </si>
  <si>
    <t>Empleo en la empresa a fecha de solicitud:</t>
  </si>
  <si>
    <t>4.    RELACIÓN DE INVERSIONES PREVISTAS</t>
  </si>
  <si>
    <t>Municipio</t>
  </si>
  <si>
    <t>Dirección</t>
  </si>
  <si>
    <t>Descripción General</t>
  </si>
  <si>
    <t>Localización inversiones</t>
  </si>
  <si>
    <t>El proyecto tiene aIgún impacto sobre el medio ambiente :</t>
  </si>
  <si>
    <r>
      <t>En caso afirmativo</t>
    </r>
    <r>
      <rPr>
        <sz val="9"/>
        <color theme="1"/>
        <rFont val="Verdana"/>
        <family val="2"/>
      </rPr>
      <t>, indicar las medidas correctoras previstas</t>
    </r>
    <r>
      <rPr>
        <b/>
        <sz val="9"/>
        <color theme="1"/>
        <rFont val="Verdana"/>
        <family val="2"/>
      </rPr>
      <t>:</t>
    </r>
  </si>
  <si>
    <t>Nº</t>
  </si>
  <si>
    <t>Importe      (Sin IVA)</t>
  </si>
  <si>
    <t xml:space="preserve">Subtotal </t>
  </si>
  <si>
    <t>ACTIVOS MATERIALES</t>
  </si>
  <si>
    <t>ACTIVOS INMATERIALES</t>
  </si>
  <si>
    <t>SERVICIOS DE CONSULTORÍA</t>
  </si>
  <si>
    <t>INVERSIÓN TOTAL PREVISTA</t>
  </si>
  <si>
    <t>ami</t>
  </si>
  <si>
    <t>amf</t>
  </si>
  <si>
    <t>aii</t>
  </si>
  <si>
    <t>aif</t>
  </si>
  <si>
    <r>
      <rPr>
        <b/>
        <vertAlign val="superscript"/>
        <sz val="9"/>
        <rFont val="Calibri"/>
        <family val="2"/>
        <scheme val="minor"/>
      </rPr>
      <t>(1)</t>
    </r>
    <r>
      <rPr>
        <vertAlign val="superscript"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 xml:space="preserve">  3 ofertas, presupuestos, facturas proforma, opciones de compra, etc., cuando el importe del gasto subvencionable supere la cuantía de 40.000 euros, en el supuesto de coste de ejecución de obra, o de 15.000 euros, en el supuesto de suministro de bienes de equipo, prestación de servicios o asistencia técnica.</t>
    </r>
  </si>
  <si>
    <r>
      <rPr>
        <b/>
        <vertAlign val="superscript"/>
        <sz val="9"/>
        <rFont val="Calibri"/>
        <family val="2"/>
        <scheme val="minor"/>
      </rPr>
      <t>(2)</t>
    </r>
    <r>
      <rPr>
        <sz val="9"/>
        <rFont val="Calibri"/>
        <family val="2"/>
        <scheme val="minor"/>
      </rPr>
      <t xml:space="preserve">   Marque la casilla en caso de aportar informe justificativo (cuando no se aporten 3 ofertas, no se opte por la más económica o la adquisición o el servicio sea con empresas o entidades vinculadas al beneficiario de la ayuda).</t>
    </r>
  </si>
  <si>
    <r>
      <t>Ofertas</t>
    </r>
    <r>
      <rPr>
        <b/>
        <vertAlign val="superscript"/>
        <sz val="9"/>
        <rFont val="Verdana"/>
        <family val="2"/>
      </rPr>
      <t>(1)</t>
    </r>
  </si>
  <si>
    <r>
      <t>Informe justificativo</t>
    </r>
    <r>
      <rPr>
        <b/>
        <vertAlign val="superscript"/>
        <sz val="9"/>
        <rFont val="Verdana"/>
        <family val="2"/>
      </rPr>
      <t>(2)</t>
    </r>
  </si>
  <si>
    <t>Grado de innovación del proyecto</t>
  </si>
  <si>
    <t>Impacto del proyecto en la empresa</t>
  </si>
  <si>
    <t>Efecto dinamizador</t>
  </si>
  <si>
    <t>Otras consideraciones que se estimen necesarias</t>
  </si>
  <si>
    <t>Objetivos y contenido</t>
  </si>
  <si>
    <r>
      <rPr>
        <b/>
        <u/>
        <sz val="12"/>
        <color theme="10"/>
        <rFont val="Calibri"/>
        <family val="2"/>
      </rPr>
      <t>Relaciones societarias con otras empresas</t>
    </r>
    <r>
      <rPr>
        <u/>
        <sz val="11"/>
        <color theme="10"/>
        <rFont val="Calibri"/>
        <family val="2"/>
      </rPr>
      <t xml:space="preserve"> </t>
    </r>
    <r>
      <rPr>
        <i/>
        <u/>
        <sz val="10"/>
        <color theme="10"/>
        <rFont val="Calibri"/>
        <family val="2"/>
      </rPr>
      <t>(para la valoración del tamaño de la empresa según el Anexo I del Reglamento UE 651/2014)</t>
    </r>
  </si>
  <si>
    <t>En caso de que alguna de empresa accionista o participada lo sea en un 50% o más del capital, deberán añadirse a esta relación las empresas accionistas o participadas por ella en más de un 25% (y reiterarse el proceso aquellas en las que dicha participación fuera mayor o igual al 50% del capital)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</si>
</sst>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"/>
    <numFmt numFmtId="166" formatCode="dd\-mm\-yy;@"/>
  </numFmts>
  <fonts count="6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sz val="8"/>
      <color theme="1"/>
      <name val="Verdana"/>
      <family val="2"/>
    </font>
    <font>
      <sz val="11"/>
      <name val="Calibri"/>
      <family val="2"/>
      <scheme val="minor"/>
    </font>
    <font>
      <sz val="11"/>
      <color indexed="22"/>
      <name val="Calibri"/>
      <family val="2"/>
      <scheme val="minor"/>
    </font>
    <font>
      <b/>
      <sz val="11"/>
      <color indexed="22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Verdana"/>
      <family val="2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8"/>
      <color theme="1"/>
      <name val="Verdana"/>
      <family val="2"/>
    </font>
    <font>
      <vertAlign val="superscript"/>
      <sz val="9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10"/>
      <color theme="10"/>
      <name val="Calibri"/>
      <family val="2"/>
    </font>
    <font>
      <i/>
      <sz val="10"/>
      <name val="Calibri"/>
      <family val="2"/>
    </font>
    <font>
      <i/>
      <u/>
      <sz val="10"/>
      <color theme="10"/>
      <name val="Calibri"/>
      <family val="2"/>
    </font>
    <font>
      <sz val="7.5"/>
      <name val="Verdana"/>
      <family val="2"/>
    </font>
    <font>
      <sz val="8"/>
      <name val="FrutigerNext LT Regular"/>
    </font>
    <font>
      <b/>
      <sz val="9"/>
      <color theme="1"/>
      <name val="Verdana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u/>
      <sz val="10"/>
      <color theme="1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Verdana"/>
      <family val="2"/>
    </font>
    <font>
      <b/>
      <sz val="8"/>
      <name val="Arial"/>
      <family val="2"/>
    </font>
    <font>
      <sz val="8"/>
      <name val="Verdana"/>
      <family val="2"/>
    </font>
    <font>
      <sz val="8"/>
      <name val="Arial"/>
      <family val="2"/>
    </font>
    <font>
      <sz val="8"/>
      <color indexed="10"/>
      <name val="Verdana"/>
      <family val="2"/>
    </font>
    <font>
      <b/>
      <vertAlign val="superscript"/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sz val="9"/>
      <name val="Verdana"/>
      <family val="2"/>
    </font>
    <font>
      <b/>
      <vertAlign val="superscript"/>
      <sz val="9"/>
      <name val="Verdana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u/>
      <sz val="12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rgb="FFFFFFFF"/>
      </left>
      <right/>
      <top/>
      <bottom/>
      <diagonal/>
    </border>
    <border>
      <left/>
      <right/>
      <top style="thick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2" fillId="0" borderId="0"/>
    <xf numFmtId="0" fontId="1" fillId="0" borderId="0"/>
    <xf numFmtId="0" fontId="11" fillId="0" borderId="0"/>
    <xf numFmtId="0" fontId="8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ill="0" applyBorder="0" applyAlignment="0" applyProtection="0"/>
  </cellStyleXfs>
  <cellXfs count="18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3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15" fillId="0" borderId="0" xfId="0" applyFont="1" applyAlignment="1">
      <alignment horizontal="center" vertical="top"/>
    </xf>
    <xf numFmtId="0" fontId="0" fillId="0" borderId="1" xfId="0" applyBorder="1" applyAlignment="1" applyProtection="1">
      <alignment horizontal="center" vertical="center"/>
      <protection locked="0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7" fillId="2" borderId="0" xfId="0" applyFont="1" applyFill="1"/>
    <xf numFmtId="0" fontId="0" fillId="0" borderId="0" xfId="0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right" vertical="center"/>
    </xf>
    <xf numFmtId="14" fontId="21" fillId="0" borderId="0" xfId="0" applyNumberFormat="1" applyFont="1" applyAlignment="1">
      <alignment horizontal="left" vertical="center"/>
    </xf>
    <xf numFmtId="14" fontId="21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6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8" fillId="0" borderId="0" xfId="1" applyFont="1" applyBorder="1" applyAlignment="1" applyProtection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4" fontId="16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horizontal="left" vertical="center"/>
    </xf>
    <xf numFmtId="0" fontId="36" fillId="0" borderId="0" xfId="0" applyFont="1"/>
    <xf numFmtId="0" fontId="37" fillId="0" borderId="0" xfId="0" applyFont="1"/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top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left" vertical="center"/>
    </xf>
    <xf numFmtId="0" fontId="25" fillId="0" borderId="0" xfId="0" applyFont="1" applyAlignment="1">
      <alignment vertical="top"/>
    </xf>
    <xf numFmtId="0" fontId="0" fillId="0" borderId="29" xfId="0" applyBorder="1" applyAlignment="1">
      <alignment vertical="center" wrapText="1"/>
    </xf>
    <xf numFmtId="0" fontId="44" fillId="0" borderId="0" xfId="0" applyFont="1" applyAlignment="1">
      <alignment horizontal="left"/>
    </xf>
    <xf numFmtId="3" fontId="0" fillId="0" borderId="23" xfId="0" applyNumberFormat="1" applyBorder="1" applyAlignment="1" applyProtection="1">
      <alignment horizontal="center" vertical="center" wrapText="1"/>
      <protection locked="0"/>
    </xf>
    <xf numFmtId="4" fontId="0" fillId="0" borderId="28" xfId="0" applyNumberFormat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vertical="top" wrapText="1"/>
    </xf>
    <xf numFmtId="0" fontId="46" fillId="3" borderId="29" xfId="0" applyFont="1" applyFill="1" applyBorder="1" applyAlignment="1">
      <alignment horizontal="left" vertical="center" wrapText="1"/>
    </xf>
    <xf numFmtId="3" fontId="46" fillId="3" borderId="23" xfId="0" applyNumberFormat="1" applyFont="1" applyFill="1" applyBorder="1" applyAlignment="1">
      <alignment horizontal="center" vertical="center" wrapText="1"/>
    </xf>
    <xf numFmtId="4" fontId="46" fillId="3" borderId="23" xfId="0" applyNumberFormat="1" applyFont="1" applyFill="1" applyBorder="1" applyAlignment="1">
      <alignment horizontal="center" vertical="center" wrapText="1"/>
    </xf>
    <xf numFmtId="0" fontId="46" fillId="3" borderId="23" xfId="0" applyFont="1" applyFill="1" applyBorder="1" applyAlignment="1">
      <alignment horizontal="center" vertical="center" wrapText="1"/>
    </xf>
    <xf numFmtId="0" fontId="46" fillId="3" borderId="28" xfId="0" applyFont="1" applyFill="1" applyBorder="1" applyAlignment="1">
      <alignment horizontal="center" vertical="center" wrapText="1"/>
    </xf>
    <xf numFmtId="3" fontId="46" fillId="4" borderId="23" xfId="0" applyNumberFormat="1" applyFont="1" applyFill="1" applyBorder="1" applyAlignment="1">
      <alignment horizontal="center" vertical="center" wrapText="1"/>
    </xf>
    <xf numFmtId="4" fontId="46" fillId="4" borderId="23" xfId="0" applyNumberFormat="1" applyFont="1" applyFill="1" applyBorder="1" applyAlignment="1">
      <alignment horizontal="center" vertical="center" wrapText="1"/>
    </xf>
    <xf numFmtId="0" fontId="46" fillId="4" borderId="29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45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52" fillId="0" borderId="0" xfId="0" applyFont="1"/>
    <xf numFmtId="0" fontId="51" fillId="0" borderId="0" xfId="0" applyFont="1" applyAlignment="1">
      <alignment horizontal="left" vertical="top"/>
    </xf>
    <xf numFmtId="0" fontId="51" fillId="0" borderId="0" xfId="0" applyFont="1" applyAlignment="1">
      <alignment horizontal="left" vertical="top" wrapText="1"/>
    </xf>
    <xf numFmtId="166" fontId="53" fillId="0" borderId="0" xfId="0" applyNumberFormat="1" applyFont="1" applyAlignment="1">
      <alignment horizontal="center" vertical="top" wrapText="1"/>
    </xf>
    <xf numFmtId="0" fontId="49" fillId="0" borderId="0" xfId="0" applyFont="1" applyAlignment="1">
      <alignment horizontal="left" vertical="top" wrapText="1"/>
    </xf>
    <xf numFmtId="4" fontId="51" fillId="0" borderId="0" xfId="0" applyNumberFormat="1" applyFont="1" applyAlignment="1">
      <alignment vertical="top"/>
    </xf>
    <xf numFmtId="49" fontId="51" fillId="0" borderId="0" xfId="0" applyNumberFormat="1" applyFont="1" applyAlignment="1">
      <alignment horizontal="right" vertical="top"/>
    </xf>
    <xf numFmtId="0" fontId="42" fillId="0" borderId="0" xfId="3" applyFont="1" applyAlignment="1">
      <alignment vertical="center"/>
    </xf>
    <xf numFmtId="0" fontId="41" fillId="0" borderId="0" xfId="3" applyFont="1" applyAlignment="1">
      <alignment vertical="center"/>
    </xf>
    <xf numFmtId="14" fontId="41" fillId="0" borderId="0" xfId="3" applyNumberFormat="1" applyFont="1" applyAlignment="1">
      <alignment vertical="center"/>
    </xf>
    <xf numFmtId="4" fontId="41" fillId="0" borderId="0" xfId="3" applyNumberFormat="1" applyFont="1" applyAlignment="1">
      <alignment vertical="center"/>
    </xf>
    <xf numFmtId="0" fontId="56" fillId="3" borderId="1" xfId="0" applyFont="1" applyFill="1" applyBorder="1" applyAlignment="1">
      <alignment horizontal="center" vertical="center" wrapText="1"/>
    </xf>
    <xf numFmtId="0" fontId="30" fillId="5" borderId="22" xfId="0" applyFont="1" applyFill="1" applyBorder="1" applyAlignment="1">
      <alignment vertical="center" wrapText="1"/>
    </xf>
    <xf numFmtId="166" fontId="21" fillId="5" borderId="22" xfId="0" applyNumberFormat="1" applyFont="1" applyFill="1" applyBorder="1" applyAlignment="1">
      <alignment horizontal="center" vertical="center" wrapText="1"/>
    </xf>
    <xf numFmtId="0" fontId="21" fillId="5" borderId="22" xfId="0" applyFont="1" applyFill="1" applyBorder="1" applyAlignment="1">
      <alignment horizontal="center" vertical="center" wrapText="1"/>
    </xf>
    <xf numFmtId="4" fontId="21" fillId="5" borderId="22" xfId="0" applyNumberFormat="1" applyFont="1" applyFill="1" applyBorder="1" applyAlignment="1">
      <alignment vertical="center" wrapText="1"/>
    </xf>
    <xf numFmtId="0" fontId="21" fillId="5" borderId="21" xfId="0" applyFont="1" applyFill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49" fontId="21" fillId="0" borderId="1" xfId="0" applyNumberFormat="1" applyFont="1" applyBorder="1" applyAlignment="1" applyProtection="1">
      <alignment horizontal="center" vertical="center" wrapText="1"/>
      <protection locked="0"/>
    </xf>
    <xf numFmtId="166" fontId="21" fillId="0" borderId="1" xfId="0" applyNumberFormat="1" applyFont="1" applyBorder="1" applyAlignment="1" applyProtection="1">
      <alignment horizontal="left" vertical="center" wrapText="1"/>
      <protection locked="0"/>
    </xf>
    <xf numFmtId="0" fontId="30" fillId="5" borderId="22" xfId="0" applyFont="1" applyFill="1" applyBorder="1" applyAlignment="1">
      <alignment horizontal="left" vertical="center" wrapText="1"/>
    </xf>
    <xf numFmtId="4" fontId="21" fillId="5" borderId="22" xfId="0" applyNumberFormat="1" applyFont="1" applyFill="1" applyBorder="1" applyAlignment="1">
      <alignment horizontal="right" vertical="center" wrapText="1"/>
    </xf>
    <xf numFmtId="0" fontId="21" fillId="5" borderId="21" xfId="0" applyFont="1" applyFill="1" applyBorder="1" applyAlignment="1">
      <alignment horizontal="left" vertical="center" wrapText="1"/>
    </xf>
    <xf numFmtId="164" fontId="21" fillId="0" borderId="1" xfId="0" applyNumberFormat="1" applyFont="1" applyBorder="1" applyAlignment="1" applyProtection="1">
      <alignment horizontal="center" vertical="center" wrapText="1"/>
      <protection locked="0"/>
    </xf>
    <xf numFmtId="164" fontId="21" fillId="5" borderId="22" xfId="0" applyNumberFormat="1" applyFont="1" applyFill="1" applyBorder="1" applyAlignment="1">
      <alignment horizontal="center" vertical="center" wrapText="1"/>
    </xf>
    <xf numFmtId="0" fontId="58" fillId="5" borderId="24" xfId="0" applyFont="1" applyFill="1" applyBorder="1" applyAlignment="1">
      <alignment vertical="center"/>
    </xf>
    <xf numFmtId="0" fontId="58" fillId="5" borderId="24" xfId="0" applyFont="1" applyFill="1" applyBorder="1" applyAlignment="1">
      <alignment horizontal="left" vertical="center"/>
    </xf>
    <xf numFmtId="3" fontId="59" fillId="4" borderId="24" xfId="0" applyNumberFormat="1" applyFont="1" applyFill="1" applyBorder="1" applyAlignment="1">
      <alignment horizontal="center" vertical="center"/>
    </xf>
    <xf numFmtId="0" fontId="59" fillId="4" borderId="22" xfId="0" applyFont="1" applyFill="1" applyBorder="1" applyAlignment="1">
      <alignment horizontal="left" vertical="center"/>
    </xf>
    <xf numFmtId="0" fontId="59" fillId="4" borderId="22" xfId="0" applyFont="1" applyFill="1" applyBorder="1" applyAlignment="1">
      <alignment horizontal="left" vertical="center" wrapText="1"/>
    </xf>
    <xf numFmtId="4" fontId="58" fillId="4" borderId="21" xfId="0" applyNumberFormat="1" applyFont="1" applyFill="1" applyBorder="1" applyAlignment="1">
      <alignment horizontal="right" vertical="center"/>
    </xf>
    <xf numFmtId="164" fontId="58" fillId="4" borderId="1" xfId="0" applyNumberFormat="1" applyFont="1" applyFill="1" applyBorder="1" applyAlignment="1">
      <alignment horizontal="center" vertical="center"/>
    </xf>
    <xf numFmtId="4" fontId="58" fillId="4" borderId="24" xfId="0" applyNumberFormat="1" applyFont="1" applyFill="1" applyBorder="1" applyAlignment="1">
      <alignment horizontal="center" vertical="center" wrapText="1"/>
    </xf>
    <xf numFmtId="4" fontId="58" fillId="4" borderId="22" xfId="0" applyNumberFormat="1" applyFont="1" applyFill="1" applyBorder="1" applyAlignment="1">
      <alignment horizontal="center" vertical="center"/>
    </xf>
    <xf numFmtId="0" fontId="59" fillId="4" borderId="21" xfId="0" applyFont="1" applyFill="1" applyBorder="1" applyAlignment="1">
      <alignment horizontal="left" vertical="center" wrapText="1"/>
    </xf>
    <xf numFmtId="0" fontId="60" fillId="0" borderId="0" xfId="0" applyFont="1"/>
    <xf numFmtId="0" fontId="59" fillId="0" borderId="0" xfId="0" applyFont="1"/>
    <xf numFmtId="0" fontId="59" fillId="5" borderId="22" xfId="0" applyFont="1" applyFill="1" applyBorder="1" applyAlignment="1">
      <alignment horizontal="left" vertical="center" wrapText="1"/>
    </xf>
    <xf numFmtId="0" fontId="58" fillId="5" borderId="21" xfId="0" applyFont="1" applyFill="1" applyBorder="1" applyAlignment="1">
      <alignment horizontal="right" vertical="center"/>
    </xf>
    <xf numFmtId="164" fontId="58" fillId="5" borderId="1" xfId="0" applyNumberFormat="1" applyFont="1" applyFill="1" applyBorder="1" applyAlignment="1">
      <alignment horizontal="center" vertical="center"/>
    </xf>
    <xf numFmtId="4" fontId="58" fillId="5" borderId="24" xfId="0" applyNumberFormat="1" applyFont="1" applyFill="1" applyBorder="1" applyAlignment="1">
      <alignment horizontal="center" vertical="center"/>
    </xf>
    <xf numFmtId="4" fontId="58" fillId="5" borderId="22" xfId="0" applyNumberFormat="1" applyFont="1" applyFill="1" applyBorder="1" applyAlignment="1">
      <alignment horizontal="center" vertical="center"/>
    </xf>
    <xf numFmtId="0" fontId="59" fillId="5" borderId="21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164" fontId="0" fillId="3" borderId="10" xfId="0" applyNumberFormat="1" applyFill="1" applyBorder="1" applyAlignment="1" applyProtection="1">
      <alignment horizontal="center" vertical="center" wrapText="1"/>
      <protection locked="0"/>
    </xf>
    <xf numFmtId="3" fontId="0" fillId="3" borderId="10" xfId="0" applyNumberFormat="1" applyFill="1" applyBorder="1" applyAlignment="1" applyProtection="1">
      <alignment horizontal="center" vertical="center" wrapText="1"/>
      <protection locked="0"/>
    </xf>
    <xf numFmtId="10" fontId="0" fillId="3" borderId="10" xfId="0" applyNumberForma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  <protection locked="0"/>
    </xf>
    <xf numFmtId="0" fontId="0" fillId="3" borderId="12" xfId="0" applyFill="1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>
      <alignment horizontal="left" vertical="center" wrapText="1"/>
    </xf>
    <xf numFmtId="0" fontId="0" fillId="3" borderId="13" xfId="0" applyFill="1" applyBorder="1" applyAlignment="1" applyProtection="1">
      <alignment horizontal="left" vertical="center" wrapText="1"/>
      <protection locked="0"/>
    </xf>
    <xf numFmtId="0" fontId="0" fillId="3" borderId="14" xfId="0" applyFill="1" applyBorder="1" applyAlignment="1" applyProtection="1">
      <alignment horizontal="left" vertical="center" wrapText="1"/>
      <protection locked="0"/>
    </xf>
    <xf numFmtId="0" fontId="0" fillId="3" borderId="15" xfId="0" applyFill="1" applyBorder="1" applyAlignment="1" applyProtection="1">
      <alignment horizontal="left" vertical="center" wrapText="1"/>
      <protection locked="0"/>
    </xf>
    <xf numFmtId="14" fontId="0" fillId="3" borderId="12" xfId="0" applyNumberFormat="1" applyFill="1" applyBorder="1" applyAlignment="1" applyProtection="1">
      <alignment horizontal="left" vertical="center" wrapText="1"/>
      <protection locked="0"/>
    </xf>
    <xf numFmtId="0" fontId="12" fillId="0" borderId="8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0" fillId="3" borderId="0" xfId="0" applyFill="1" applyAlignment="1" applyProtection="1">
      <alignment horizontal="left" vertical="center" wrapText="1"/>
      <protection locked="0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10" fontId="0" fillId="3" borderId="7" xfId="0" applyNumberFormat="1" applyFill="1" applyBorder="1" applyAlignment="1" applyProtection="1">
      <alignment horizontal="center" vertical="center" wrapText="1"/>
      <protection locked="0"/>
    </xf>
    <xf numFmtId="10" fontId="0" fillId="3" borderId="19" xfId="0" applyNumberForma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0" fillId="0" borderId="0" xfId="1" applyAlignment="1" applyProtection="1">
      <alignment horizontal="left" vertical="center" wrapText="1"/>
    </xf>
    <xf numFmtId="0" fontId="26" fillId="0" borderId="7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/>
    </xf>
    <xf numFmtId="0" fontId="0" fillId="3" borderId="16" xfId="0" applyFill="1" applyBorder="1" applyAlignment="1" applyProtection="1">
      <alignment horizontal="justify" vertical="top" wrapText="1"/>
      <protection locked="0"/>
    </xf>
    <xf numFmtId="0" fontId="0" fillId="3" borderId="17" xfId="0" applyFill="1" applyBorder="1" applyAlignment="1" applyProtection="1">
      <alignment horizontal="justify" vertical="top" wrapText="1"/>
      <protection locked="0"/>
    </xf>
    <xf numFmtId="0" fontId="0" fillId="3" borderId="9" xfId="0" applyFill="1" applyBorder="1" applyAlignment="1" applyProtection="1">
      <alignment horizontal="justify" vertical="top" wrapText="1"/>
      <protection locked="0"/>
    </xf>
    <xf numFmtId="0" fontId="38" fillId="0" borderId="5" xfId="1" applyFont="1" applyFill="1" applyBorder="1" applyAlignment="1" applyProtection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14" fontId="0" fillId="3" borderId="13" xfId="0" applyNumberFormat="1" applyFill="1" applyBorder="1" applyAlignment="1" applyProtection="1">
      <alignment horizontal="left" vertical="center"/>
      <protection locked="0"/>
    </xf>
    <xf numFmtId="14" fontId="0" fillId="3" borderId="14" xfId="0" applyNumberFormat="1" applyFill="1" applyBorder="1" applyAlignment="1" applyProtection="1">
      <alignment horizontal="left" vertical="center"/>
      <protection locked="0"/>
    </xf>
    <xf numFmtId="14" fontId="0" fillId="3" borderId="15" xfId="0" applyNumberFormat="1" applyFill="1" applyBorder="1" applyAlignment="1" applyProtection="1">
      <alignment horizontal="left" vertical="center"/>
      <protection locked="0"/>
    </xf>
    <xf numFmtId="0" fontId="30" fillId="0" borderId="0" xfId="0" applyFont="1" applyAlignment="1">
      <alignment horizontal="left" vertical="center"/>
    </xf>
    <xf numFmtId="0" fontId="0" fillId="3" borderId="0" xfId="0" applyFill="1" applyAlignment="1" applyProtection="1">
      <alignment horizontal="justify" vertical="top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15" fillId="2" borderId="0" xfId="0" applyFont="1" applyFill="1" applyAlignment="1">
      <alignment horizontal="left" vertical="top"/>
    </xf>
    <xf numFmtId="0" fontId="47" fillId="0" borderId="0" xfId="1" applyFont="1" applyBorder="1" applyAlignment="1" applyProtection="1">
      <alignment horizontal="left" vertical="center" wrapText="1"/>
    </xf>
    <xf numFmtId="0" fontId="46" fillId="3" borderId="30" xfId="0" applyFont="1" applyFill="1" applyBorder="1" applyAlignment="1">
      <alignment horizontal="center" vertical="center" wrapText="1"/>
    </xf>
    <xf numFmtId="0" fontId="46" fillId="3" borderId="27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left" vertical="center" wrapText="1"/>
    </xf>
    <xf numFmtId="0" fontId="12" fillId="3" borderId="26" xfId="0" applyFont="1" applyFill="1" applyBorder="1" applyAlignment="1">
      <alignment horizontal="left" vertical="center" wrapText="1"/>
    </xf>
    <xf numFmtId="0" fontId="28" fillId="0" borderId="0" xfId="3" applyFont="1" applyAlignment="1">
      <alignment horizontal="left" vertical="center" wrapText="1"/>
    </xf>
  </cellXfs>
  <cellStyles count="14">
    <cellStyle name="Hipervínculo" xfId="1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3 2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Porcentual 2" xfId="9" xr:uid="{00000000-0005-0000-0000-000009000000}"/>
    <cellStyle name="Porcentual 2 2" xfId="10" xr:uid="{00000000-0005-0000-0000-00000A000000}"/>
    <cellStyle name="Porcentual 3" xfId="11" xr:uid="{00000000-0005-0000-0000-00000B000000}"/>
    <cellStyle name="Porcentual 4" xfId="12" xr:uid="{00000000-0005-0000-0000-00000C000000}"/>
    <cellStyle name="Porcentual 5" xfId="13" xr:uid="{00000000-0005-0000-0000-00000D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oe.es/buscar/doc.php?id=DOUE-L-2014-8140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depa.es/innovacion/s3-asturias/s3-asturias-2021-2027" TargetMode="External"/><Relationship Id="rId2" Type="http://schemas.openxmlformats.org/officeDocument/2006/relationships/hyperlink" Target="http://www.boe.es/diario_boe/txt.php?id=BOE-A-2013-12913" TargetMode="External"/><Relationship Id="rId1" Type="http://schemas.openxmlformats.org/officeDocument/2006/relationships/hyperlink" Target="https://www.boe.es/diario_boe/txt.php?id=BOE-A-2016-12601" TargetMode="Externa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L59"/>
  <sheetViews>
    <sheetView showGridLines="0" tabSelected="1" topLeftCell="A2" zoomScaleNormal="100" zoomScaleSheetLayoutView="100" workbookViewId="0">
      <selection activeCell="W8" sqref="W8:AE8"/>
    </sheetView>
  </sheetViews>
  <sheetFormatPr baseColWidth="10" defaultColWidth="11.44140625" defaultRowHeight="14.4"/>
  <cols>
    <col min="1" max="1" width="2.5546875" style="21" customWidth="1"/>
    <col min="2" max="41" width="2.5546875" style="42" customWidth="1"/>
    <col min="42" max="49" width="2.6640625" style="42" customWidth="1"/>
    <col min="50" max="50" width="7.6640625" style="25" hidden="1" customWidth="1"/>
    <col min="51" max="51" width="7.6640625" style="42" hidden="1" customWidth="1"/>
    <col min="52" max="52" width="7.6640625" style="25" hidden="1" customWidth="1"/>
    <col min="53" max="53" width="7.6640625" style="25" customWidth="1"/>
    <col min="54" max="54" width="11.44140625" style="42" customWidth="1"/>
    <col min="55" max="16384" width="11.44140625" style="42"/>
  </cols>
  <sheetData>
    <row r="1" spans="1:64" hidden="1">
      <c r="A1" s="40" t="s">
        <v>117</v>
      </c>
      <c r="B1" s="41" t="s">
        <v>118</v>
      </c>
    </row>
    <row r="2" spans="1:64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</row>
    <row r="3" spans="1:64" s="45" customFormat="1" ht="18">
      <c r="A3" s="134" t="s">
        <v>252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43"/>
      <c r="AY3" s="44"/>
    </row>
    <row r="4" spans="1:64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20"/>
      <c r="Y4" s="20"/>
      <c r="Z4" s="20"/>
      <c r="AA4" s="20"/>
      <c r="AB4" s="20"/>
      <c r="AC4" s="20"/>
      <c r="AD4" s="20"/>
      <c r="AX4" s="42"/>
      <c r="AZ4" s="42"/>
      <c r="BA4" s="47"/>
    </row>
    <row r="6" spans="1:64" s="24" customFormat="1" ht="18" customHeight="1">
      <c r="A6" s="142" t="s">
        <v>253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37"/>
      <c r="AY6" s="37"/>
      <c r="BC6" s="42"/>
      <c r="BD6" s="42"/>
      <c r="BE6" s="42"/>
      <c r="BF6" s="42"/>
      <c r="BG6" s="42"/>
      <c r="BH6" s="42"/>
      <c r="BI6" s="42"/>
      <c r="BJ6" s="42"/>
      <c r="BK6" s="42"/>
      <c r="BL6" s="42"/>
    </row>
    <row r="7" spans="1:64" ht="15" thickBot="1">
      <c r="A7" s="139" t="s">
        <v>221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1"/>
      <c r="W7" s="138">
        <v>2021</v>
      </c>
      <c r="X7" s="138"/>
      <c r="Y7" s="138"/>
      <c r="Z7" s="138"/>
      <c r="AA7" s="138"/>
      <c r="AB7" s="138"/>
      <c r="AC7" s="138"/>
      <c r="AD7" s="138"/>
      <c r="AE7" s="138"/>
      <c r="AF7" s="138">
        <f>W7+1</f>
        <v>2022</v>
      </c>
      <c r="AG7" s="138"/>
      <c r="AH7" s="138"/>
      <c r="AI7" s="138"/>
      <c r="AJ7" s="138"/>
      <c r="AK7" s="138"/>
      <c r="AL7" s="138"/>
      <c r="AM7" s="138"/>
      <c r="AN7" s="138"/>
      <c r="AO7" s="138">
        <f>AF7+1</f>
        <v>2023</v>
      </c>
      <c r="AP7" s="138"/>
      <c r="AQ7" s="138"/>
      <c r="AR7" s="138"/>
      <c r="AS7" s="138"/>
      <c r="AT7" s="138"/>
      <c r="AU7" s="138"/>
      <c r="AV7" s="138"/>
      <c r="AW7" s="138"/>
      <c r="AX7" s="47"/>
      <c r="AY7" s="47"/>
      <c r="AZ7" s="47"/>
      <c r="BA7" s="47"/>
    </row>
    <row r="8" spans="1:64" ht="15.6" thickTop="1" thickBot="1">
      <c r="A8" s="139" t="s">
        <v>103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1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47"/>
      <c r="AY8" s="47"/>
      <c r="AZ8" s="47"/>
      <c r="BA8" s="47"/>
    </row>
    <row r="9" spans="1:64" ht="15.6" thickTop="1" thickBot="1">
      <c r="A9" s="139" t="s">
        <v>104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1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47"/>
      <c r="AY9" s="47"/>
      <c r="AZ9" s="47"/>
      <c r="BA9" s="47"/>
    </row>
    <row r="10" spans="1:64" ht="15" customHeight="1" thickTop="1" thickBot="1">
      <c r="A10" s="139" t="s">
        <v>105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1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47"/>
      <c r="AY10" s="47"/>
      <c r="AZ10" s="47"/>
      <c r="BA10" s="47"/>
    </row>
    <row r="11" spans="1:64" ht="15" customHeight="1" thickTop="1" thickBot="1">
      <c r="A11" s="139" t="s">
        <v>106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1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Y11" s="25"/>
    </row>
    <row r="12" spans="1:64" ht="15.6" thickTop="1" thickBot="1">
      <c r="A12" s="139" t="s">
        <v>107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1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Y12" s="25"/>
      <c r="BC12" s="24"/>
      <c r="BD12" s="24"/>
      <c r="BE12" s="24"/>
      <c r="BF12" s="24"/>
      <c r="BG12" s="24"/>
      <c r="BH12" s="24"/>
      <c r="BI12" s="24"/>
      <c r="BJ12" s="24"/>
      <c r="BK12" s="24"/>
      <c r="BL12" s="24"/>
    </row>
    <row r="13" spans="1:64" ht="15.6" thickTop="1" thickBot="1">
      <c r="A13" s="139" t="s">
        <v>108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1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54"/>
      <c r="AY13" s="54"/>
      <c r="AZ13" s="54"/>
      <c r="BA13" s="54"/>
      <c r="BC13" s="21"/>
      <c r="BD13" s="21"/>
      <c r="BE13" s="21"/>
      <c r="BF13" s="21"/>
      <c r="BG13" s="21"/>
      <c r="BH13" s="21"/>
      <c r="BI13" s="21"/>
      <c r="BJ13" s="21"/>
      <c r="BK13" s="21"/>
      <c r="BL13" s="21"/>
    </row>
    <row r="14" spans="1:64" ht="15.6" thickTop="1" thickBot="1">
      <c r="A14" s="139" t="s">
        <v>97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1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47"/>
      <c r="AZ14" s="47"/>
      <c r="BA14" s="47"/>
      <c r="BC14" s="21"/>
      <c r="BD14" s="21"/>
      <c r="BE14" s="21"/>
      <c r="BF14" s="21"/>
      <c r="BG14" s="21"/>
      <c r="BH14" s="21"/>
      <c r="BI14" s="21"/>
      <c r="BJ14" s="21"/>
      <c r="BK14" s="21"/>
      <c r="BL14" s="21"/>
    </row>
    <row r="15" spans="1:64" ht="15.6" thickTop="1" thickBot="1">
      <c r="A15" s="139" t="s">
        <v>0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1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55"/>
      <c r="AY15" s="21"/>
      <c r="AZ15" s="47"/>
      <c r="BA15" s="4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>
      <c r="A16" s="139" t="s">
        <v>98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1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47"/>
      <c r="AY16" s="21"/>
      <c r="AZ16" s="47"/>
      <c r="BA16" s="47"/>
      <c r="BC16" s="21"/>
      <c r="BD16" s="21"/>
      <c r="BE16" s="21"/>
      <c r="BF16" s="21"/>
      <c r="BG16" s="21"/>
      <c r="BH16" s="21"/>
      <c r="BI16" s="21"/>
      <c r="BJ16" s="21"/>
      <c r="BK16" s="21"/>
      <c r="BL16" s="21"/>
    </row>
    <row r="17" spans="1:64" ht="15.6" thickTop="1" thickBot="1">
      <c r="A17" s="139" t="s">
        <v>99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1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47"/>
      <c r="AY17" s="21"/>
      <c r="AZ17" s="47"/>
      <c r="BA17" s="47"/>
      <c r="BC17" s="21"/>
      <c r="BD17" s="21"/>
      <c r="BE17" s="21"/>
      <c r="BF17" s="21"/>
      <c r="BG17" s="21"/>
      <c r="BH17" s="21"/>
      <c r="BI17" s="21"/>
      <c r="BJ17" s="21"/>
      <c r="BK17" s="21"/>
      <c r="BL17" s="21"/>
    </row>
    <row r="18" spans="1:64" ht="15" thickTop="1">
      <c r="A18" s="139" t="s">
        <v>100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58" t="s">
        <v>1</v>
      </c>
      <c r="Q18" s="158"/>
      <c r="R18" s="158"/>
      <c r="S18" s="158"/>
      <c r="T18" s="158"/>
      <c r="U18" s="158"/>
      <c r="V18" s="158"/>
      <c r="W18" s="158"/>
      <c r="X18" s="159"/>
      <c r="Y18" s="161" t="s">
        <v>101</v>
      </c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58" t="s">
        <v>1</v>
      </c>
      <c r="AP18" s="158"/>
      <c r="AQ18" s="158"/>
      <c r="AR18" s="158"/>
      <c r="AS18" s="158"/>
      <c r="AT18" s="158"/>
      <c r="AU18" s="158"/>
      <c r="AV18" s="158"/>
      <c r="AW18" s="159"/>
      <c r="AX18" s="56"/>
      <c r="AY18" s="21"/>
      <c r="AZ18" s="56"/>
      <c r="BA18" s="56"/>
      <c r="BC18" s="21"/>
      <c r="BD18" s="21"/>
      <c r="BE18" s="21"/>
      <c r="BF18" s="21"/>
      <c r="BG18" s="21"/>
      <c r="BH18" s="21"/>
      <c r="BI18" s="21"/>
      <c r="BJ18" s="21"/>
      <c r="BK18" s="21"/>
      <c r="BL18" s="21"/>
    </row>
    <row r="19" spans="1:64" ht="21.75" customHeight="1">
      <c r="A19" s="156" t="str">
        <f>"(1) Datos del Impuesto de Sociedades (en caso de no estar presentado el de " &amp; AO7 &amp; ", datos estimados)"</f>
        <v>(1) Datos del Impuesto de Sociedades (en caso de no estar presentado el de 2023, datos estimados)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56"/>
      <c r="AY19" s="21"/>
      <c r="AZ19" s="56"/>
      <c r="BA19" s="56"/>
      <c r="BC19" s="21"/>
      <c r="BD19" s="21"/>
      <c r="BE19" s="21"/>
      <c r="BF19" s="21"/>
      <c r="BG19" s="21"/>
      <c r="BH19" s="21"/>
      <c r="BI19" s="21"/>
      <c r="BJ19" s="21"/>
      <c r="BK19" s="21"/>
      <c r="BL19" s="21"/>
    </row>
    <row r="20" spans="1:64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47"/>
      <c r="AZ20" s="47"/>
      <c r="BA20" s="47"/>
      <c r="BC20" s="24"/>
      <c r="BD20" s="24"/>
      <c r="BE20" s="24"/>
      <c r="BF20" s="24"/>
      <c r="BG20" s="24"/>
      <c r="BH20" s="24"/>
      <c r="BI20" s="24"/>
      <c r="BJ20" s="24"/>
      <c r="BK20" s="24"/>
      <c r="BL20" s="24"/>
    </row>
    <row r="21" spans="1:64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47"/>
      <c r="AZ21" s="47"/>
      <c r="BA21" s="47"/>
    </row>
    <row r="22" spans="1:64" s="24" customFormat="1" ht="18" customHeight="1">
      <c r="A22" s="163" t="s">
        <v>282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37"/>
      <c r="AY22" s="37"/>
      <c r="BC22" s="42"/>
      <c r="BD22" s="42"/>
      <c r="BE22" s="42"/>
      <c r="BF22" s="42"/>
      <c r="BG22" s="42"/>
      <c r="BH22" s="42"/>
      <c r="BI22" s="42"/>
      <c r="BJ22" s="42"/>
      <c r="BK22" s="42"/>
      <c r="BL22" s="42"/>
    </row>
    <row r="23" spans="1:64" ht="38.25" customHeight="1" thickBot="1">
      <c r="A23" s="160" t="s">
        <v>110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43" t="s">
        <v>97</v>
      </c>
      <c r="W23" s="143"/>
      <c r="X23" s="143"/>
      <c r="Y23" s="143"/>
      <c r="Z23" s="143"/>
      <c r="AA23" s="143"/>
      <c r="AB23" s="143"/>
      <c r="AC23" s="143" t="s">
        <v>111</v>
      </c>
      <c r="AD23" s="143"/>
      <c r="AE23" s="143"/>
      <c r="AF23" s="143"/>
      <c r="AG23" s="143"/>
      <c r="AH23" s="143"/>
      <c r="AI23" s="143"/>
      <c r="AJ23" s="143" t="s">
        <v>112</v>
      </c>
      <c r="AK23" s="143"/>
      <c r="AL23" s="143"/>
      <c r="AM23" s="143"/>
      <c r="AN23" s="143"/>
      <c r="AO23" s="143"/>
      <c r="AP23" s="143"/>
      <c r="AQ23" s="143" t="s">
        <v>102</v>
      </c>
      <c r="AR23" s="143"/>
      <c r="AS23" s="143"/>
      <c r="AT23" s="143"/>
      <c r="AU23" s="143"/>
      <c r="AV23" s="143"/>
      <c r="AW23" s="143"/>
    </row>
    <row r="24" spans="1:64" ht="15.6" thickTop="1" thickBot="1">
      <c r="A24" s="147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9"/>
      <c r="V24" s="136"/>
      <c r="W24" s="136"/>
      <c r="X24" s="136"/>
      <c r="Y24" s="136"/>
      <c r="Z24" s="136"/>
      <c r="AA24" s="136"/>
      <c r="AB24" s="136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7"/>
      <c r="AR24" s="137"/>
      <c r="AS24" s="137"/>
      <c r="AT24" s="137"/>
      <c r="AU24" s="137"/>
      <c r="AV24" s="137"/>
      <c r="AW24" s="137"/>
    </row>
    <row r="25" spans="1:64" ht="15.6" thickTop="1" thickBot="1">
      <c r="A25" s="147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9"/>
      <c r="V25" s="136"/>
      <c r="W25" s="136"/>
      <c r="X25" s="136"/>
      <c r="Y25" s="136"/>
      <c r="Z25" s="136"/>
      <c r="AA25" s="136"/>
      <c r="AB25" s="136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7"/>
      <c r="AR25" s="137"/>
      <c r="AS25" s="137"/>
      <c r="AT25" s="137"/>
      <c r="AU25" s="137"/>
      <c r="AV25" s="137"/>
      <c r="AW25" s="137"/>
    </row>
    <row r="26" spans="1:64" ht="15.6" thickTop="1" thickBot="1">
      <c r="A26" s="147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9"/>
      <c r="V26" s="136"/>
      <c r="W26" s="136"/>
      <c r="X26" s="136"/>
      <c r="Y26" s="136"/>
      <c r="Z26" s="136"/>
      <c r="AA26" s="136"/>
      <c r="AB26" s="136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7"/>
      <c r="AR26" s="137"/>
      <c r="AS26" s="137"/>
      <c r="AT26" s="137"/>
      <c r="AU26" s="137"/>
      <c r="AV26" s="137"/>
      <c r="AW26" s="137"/>
    </row>
    <row r="27" spans="1:64" ht="15.6" thickTop="1" thickBot="1">
      <c r="A27" s="147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9"/>
      <c r="V27" s="136"/>
      <c r="W27" s="136"/>
      <c r="X27" s="136"/>
      <c r="Y27" s="136"/>
      <c r="Z27" s="136"/>
      <c r="AA27" s="136"/>
      <c r="AB27" s="136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7"/>
      <c r="AR27" s="137"/>
      <c r="AS27" s="137"/>
      <c r="AT27" s="137"/>
      <c r="AU27" s="137"/>
      <c r="AV27" s="137"/>
      <c r="AW27" s="137"/>
      <c r="BC27" s="24"/>
      <c r="BD27" s="24"/>
      <c r="BE27" s="24"/>
      <c r="BF27" s="24"/>
      <c r="BG27" s="24"/>
      <c r="BH27" s="24"/>
      <c r="BI27" s="24"/>
      <c r="BJ27" s="24"/>
      <c r="BK27" s="24"/>
      <c r="BL27" s="24"/>
    </row>
    <row r="28" spans="1:64" ht="15.6" thickTop="1" thickBot="1">
      <c r="A28" s="147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9"/>
      <c r="V28" s="136"/>
      <c r="W28" s="136"/>
      <c r="X28" s="136"/>
      <c r="Y28" s="136"/>
      <c r="Z28" s="136"/>
      <c r="AA28" s="136"/>
      <c r="AB28" s="136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7"/>
      <c r="AR28" s="137"/>
      <c r="AS28" s="137"/>
      <c r="AT28" s="137"/>
      <c r="AU28" s="137"/>
      <c r="AV28" s="137"/>
      <c r="AW28" s="137"/>
      <c r="BC28" s="21"/>
      <c r="BD28" s="21"/>
      <c r="BE28" s="21"/>
      <c r="BF28" s="21"/>
      <c r="BG28" s="21"/>
      <c r="BH28" s="21"/>
      <c r="BI28" s="21"/>
      <c r="BJ28" s="21"/>
      <c r="BK28" s="21"/>
      <c r="BL28" s="21"/>
    </row>
    <row r="29" spans="1:64" ht="38.25" customHeight="1" thickTop="1" thickBot="1">
      <c r="A29" s="146" t="s">
        <v>113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3" t="s">
        <v>97</v>
      </c>
      <c r="W29" s="143"/>
      <c r="X29" s="143"/>
      <c r="Y29" s="143"/>
      <c r="Z29" s="143"/>
      <c r="AA29" s="143"/>
      <c r="AB29" s="143"/>
      <c r="AC29" s="143" t="s">
        <v>114</v>
      </c>
      <c r="AD29" s="143"/>
      <c r="AE29" s="143"/>
      <c r="AF29" s="143"/>
      <c r="AG29" s="143"/>
      <c r="AH29" s="143"/>
      <c r="AI29" s="143"/>
      <c r="AJ29" s="143" t="s">
        <v>112</v>
      </c>
      <c r="AK29" s="143"/>
      <c r="AL29" s="143"/>
      <c r="AM29" s="143"/>
      <c r="AN29" s="143"/>
      <c r="AO29" s="143"/>
      <c r="AP29" s="143"/>
      <c r="AQ29" s="143" t="s">
        <v>102</v>
      </c>
      <c r="AR29" s="143"/>
      <c r="AS29" s="143"/>
      <c r="AT29" s="143"/>
      <c r="AU29" s="143"/>
      <c r="AV29" s="143"/>
      <c r="AW29" s="143"/>
    </row>
    <row r="30" spans="1:64" ht="15.6" thickTop="1" thickBot="1">
      <c r="A30" s="147"/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9"/>
      <c r="V30" s="136"/>
      <c r="W30" s="136"/>
      <c r="X30" s="136"/>
      <c r="Y30" s="136"/>
      <c r="Z30" s="136"/>
      <c r="AA30" s="136"/>
      <c r="AB30" s="136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7"/>
      <c r="AR30" s="137"/>
      <c r="AS30" s="137"/>
      <c r="AT30" s="137"/>
      <c r="AU30" s="137"/>
      <c r="AV30" s="137"/>
      <c r="AW30" s="137"/>
    </row>
    <row r="31" spans="1:64" ht="15.6" thickTop="1" thickBot="1">
      <c r="A31" s="147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9"/>
      <c r="V31" s="136"/>
      <c r="W31" s="136"/>
      <c r="X31" s="136"/>
      <c r="Y31" s="136"/>
      <c r="Z31" s="136"/>
      <c r="AA31" s="136"/>
      <c r="AB31" s="136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7"/>
      <c r="AR31" s="137"/>
      <c r="AS31" s="137"/>
      <c r="AT31" s="137"/>
      <c r="AU31" s="137"/>
      <c r="AV31" s="137"/>
      <c r="AW31" s="137"/>
    </row>
    <row r="32" spans="1:64" ht="15.6" thickTop="1" thickBot="1">
      <c r="A32" s="147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9"/>
      <c r="V32" s="136"/>
      <c r="W32" s="136"/>
      <c r="X32" s="136"/>
      <c r="Y32" s="136"/>
      <c r="Z32" s="136"/>
      <c r="AA32" s="136"/>
      <c r="AB32" s="136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7"/>
      <c r="AR32" s="137"/>
      <c r="AS32" s="137"/>
      <c r="AT32" s="137"/>
      <c r="AU32" s="137"/>
      <c r="AV32" s="137"/>
      <c r="AW32" s="137"/>
    </row>
    <row r="33" spans="1:64" ht="15.6" thickTop="1" thickBot="1">
      <c r="A33" s="147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9"/>
      <c r="V33" s="136"/>
      <c r="W33" s="136"/>
      <c r="X33" s="136"/>
      <c r="Y33" s="136"/>
      <c r="Z33" s="136"/>
      <c r="AA33" s="136"/>
      <c r="AB33" s="136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7"/>
      <c r="AR33" s="137"/>
      <c r="AS33" s="137"/>
      <c r="AT33" s="137"/>
      <c r="AU33" s="137"/>
      <c r="AV33" s="137"/>
      <c r="AW33" s="137"/>
    </row>
    <row r="34" spans="1:64" ht="15.6" thickTop="1" thickBot="1">
      <c r="A34" s="147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9"/>
      <c r="V34" s="136"/>
      <c r="W34" s="136"/>
      <c r="X34" s="136"/>
      <c r="Y34" s="136"/>
      <c r="Z34" s="136"/>
      <c r="AA34" s="136"/>
      <c r="AB34" s="136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7"/>
      <c r="AR34" s="137"/>
      <c r="AS34" s="137"/>
      <c r="AT34" s="137"/>
      <c r="AU34" s="137"/>
      <c r="AV34" s="137"/>
      <c r="AW34" s="137"/>
    </row>
    <row r="35" spans="1:64" ht="15.6" thickTop="1" thickBot="1">
      <c r="A35" s="152" t="s">
        <v>109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BC35" s="24"/>
      <c r="BD35" s="24"/>
      <c r="BE35" s="24"/>
      <c r="BF35" s="24"/>
      <c r="BG35" s="24"/>
      <c r="BH35" s="24"/>
      <c r="BI35" s="24"/>
      <c r="BJ35" s="24"/>
      <c r="BK35" s="24"/>
      <c r="BL35" s="24"/>
    </row>
    <row r="36" spans="1:64" ht="30" customHeight="1" thickTop="1">
      <c r="A36" s="164" t="s">
        <v>283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9" spans="1:64" s="24" customFormat="1" ht="18" customHeight="1">
      <c r="A39" s="142" t="s">
        <v>226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37"/>
      <c r="AY39" s="37"/>
      <c r="BC39" s="42"/>
      <c r="BD39" s="42"/>
      <c r="BE39" s="42"/>
      <c r="BF39" s="42"/>
      <c r="BG39" s="42"/>
      <c r="BH39" s="42"/>
      <c r="BI39" s="42"/>
      <c r="BJ39" s="42"/>
      <c r="BK39" s="42"/>
      <c r="BL39" s="42"/>
    </row>
    <row r="40" spans="1:64" s="24" customFormat="1" ht="15" customHeight="1">
      <c r="A40" s="22"/>
      <c r="B40" s="140" t="s">
        <v>227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8"/>
      <c r="AP40" s="6"/>
      <c r="AQ40" s="153" t="s">
        <v>85</v>
      </c>
      <c r="AR40" s="154"/>
      <c r="AS40" s="18"/>
      <c r="AT40" s="19"/>
      <c r="AU40" s="6"/>
      <c r="AV40" s="153" t="s">
        <v>86</v>
      </c>
      <c r="AW40" s="154"/>
      <c r="BC40" s="42"/>
      <c r="BD40" s="42"/>
      <c r="BE40" s="42"/>
      <c r="BF40" s="42"/>
      <c r="BG40" s="42"/>
      <c r="BH40" s="42"/>
      <c r="BI40" s="42"/>
      <c r="BJ40" s="42"/>
      <c r="BK40" s="42"/>
      <c r="BL40" s="42"/>
    </row>
    <row r="41" spans="1:64" ht="2.25" customHeight="1">
      <c r="A41" s="52"/>
      <c r="AY41" s="53"/>
      <c r="AZ41" s="53"/>
      <c r="BA41" s="53"/>
    </row>
    <row r="42" spans="1:64" s="24" customFormat="1" ht="15" customHeight="1">
      <c r="A42" s="22"/>
      <c r="B42" s="58" t="s">
        <v>228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84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BC42" s="42"/>
      <c r="BD42" s="42"/>
      <c r="BE42" s="42"/>
      <c r="BF42" s="42"/>
      <c r="BG42" s="42"/>
      <c r="BH42" s="42"/>
      <c r="BI42" s="42"/>
      <c r="BJ42" s="42"/>
      <c r="BK42" s="42"/>
      <c r="BL42" s="42"/>
    </row>
    <row r="43" spans="1:64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47"/>
      <c r="AZ43" s="47"/>
      <c r="BA43" s="47"/>
      <c r="BC43" s="24"/>
      <c r="BD43" s="24"/>
      <c r="BE43" s="24"/>
      <c r="BF43" s="24"/>
      <c r="BG43" s="24"/>
      <c r="BH43" s="24"/>
      <c r="BI43" s="24"/>
      <c r="BJ43" s="24"/>
      <c r="BK43" s="24"/>
      <c r="BL43" s="24"/>
    </row>
    <row r="44" spans="1:64" s="24" customFormat="1" ht="15" customHeight="1">
      <c r="A44" s="22"/>
      <c r="B44" s="58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</row>
    <row r="45" spans="1:64" s="24" customFormat="1" ht="18" customHeight="1">
      <c r="A45" s="142" t="s">
        <v>225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37"/>
      <c r="AY45" s="37"/>
      <c r="BC45" s="42"/>
      <c r="BD45" s="42"/>
      <c r="BE45" s="42"/>
      <c r="BF45" s="42"/>
      <c r="BG45" s="42"/>
      <c r="BH45" s="42"/>
      <c r="BI45" s="42"/>
      <c r="BJ45" s="42"/>
      <c r="BK45" s="42"/>
      <c r="BL45" s="42"/>
    </row>
    <row r="46" spans="1:64" s="21" customFormat="1" ht="15" thickBot="1">
      <c r="A46" s="151" t="s">
        <v>92</v>
      </c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 t="s">
        <v>93</v>
      </c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 t="s">
        <v>94</v>
      </c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31"/>
      <c r="AY46" s="31"/>
      <c r="AZ46" s="31"/>
      <c r="BA46" s="31"/>
      <c r="BC46" s="42"/>
      <c r="BD46" s="42"/>
      <c r="BE46" s="42"/>
      <c r="BF46" s="42"/>
      <c r="BG46" s="42"/>
      <c r="BH46" s="42"/>
      <c r="BI46" s="42"/>
      <c r="BJ46" s="42"/>
      <c r="BK46" s="42"/>
      <c r="BL46" s="42"/>
    </row>
    <row r="47" spans="1:64" ht="15" customHeight="1" thickTop="1" thickBot="1">
      <c r="A47" s="145" t="s">
        <v>1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50" t="s">
        <v>1</v>
      </c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45" t="s">
        <v>1</v>
      </c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55"/>
      <c r="AY47" s="47"/>
      <c r="AZ47" s="47"/>
      <c r="BA47" s="47"/>
    </row>
    <row r="48" spans="1:64" ht="15" customHeight="1" thickTop="1" thickBot="1">
      <c r="A48" s="145" t="s">
        <v>1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50" t="s">
        <v>1</v>
      </c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45" t="s">
        <v>1</v>
      </c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47"/>
      <c r="AY48" s="47"/>
      <c r="AZ48" s="47"/>
      <c r="BA48" s="47"/>
    </row>
    <row r="49" spans="1:64" ht="15" customHeight="1" thickTop="1" thickBot="1">
      <c r="A49" s="145" t="s">
        <v>1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50" t="s">
        <v>1</v>
      </c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45" t="s">
        <v>1</v>
      </c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Y49" s="25"/>
    </row>
    <row r="50" spans="1:64" ht="15" thickTop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4"/>
      <c r="AY50" s="54"/>
      <c r="AZ50" s="54"/>
      <c r="BA50" s="54"/>
    </row>
    <row r="51" spans="1:64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47"/>
      <c r="AY51" s="47"/>
      <c r="AZ51" s="47"/>
      <c r="BA51" s="47"/>
    </row>
    <row r="52" spans="1:64" s="24" customFormat="1" ht="18" customHeight="1">
      <c r="A52" s="142" t="s">
        <v>222</v>
      </c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37"/>
      <c r="AY52" s="37"/>
      <c r="BC52" s="42"/>
      <c r="BD52" s="42"/>
      <c r="BE52" s="42"/>
      <c r="BF52" s="42"/>
      <c r="BG52" s="42"/>
      <c r="BH52" s="42"/>
      <c r="BI52" s="42"/>
      <c r="BJ52" s="42"/>
      <c r="BK52" s="42"/>
      <c r="BL52" s="42"/>
    </row>
    <row r="53" spans="1:64" ht="15" thickBot="1">
      <c r="A53" s="139" t="s">
        <v>95</v>
      </c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3" t="s">
        <v>96</v>
      </c>
      <c r="AO53" s="143"/>
      <c r="AP53" s="143"/>
      <c r="AQ53" s="143"/>
      <c r="AR53" s="143"/>
      <c r="AS53" s="143"/>
      <c r="AT53" s="143"/>
      <c r="AU53" s="143"/>
      <c r="AV53" s="143"/>
      <c r="AW53" s="143"/>
      <c r="AX53" s="47"/>
      <c r="AY53" s="47"/>
      <c r="AZ53" s="47"/>
      <c r="BA53" s="47"/>
    </row>
    <row r="54" spans="1:64" ht="15.6" thickTop="1" thickBot="1">
      <c r="A54" s="145" t="s">
        <v>1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4" t="s">
        <v>1</v>
      </c>
      <c r="AO54" s="144"/>
      <c r="AP54" s="144"/>
      <c r="AQ54" s="144"/>
      <c r="AR54" s="144"/>
      <c r="AS54" s="144"/>
      <c r="AT54" s="144"/>
      <c r="AU54" s="144"/>
      <c r="AV54" s="144"/>
      <c r="AW54" s="144"/>
      <c r="AX54" s="47"/>
      <c r="AY54" s="47"/>
      <c r="AZ54" s="47"/>
      <c r="BA54" s="47"/>
    </row>
    <row r="55" spans="1:64" ht="15.6" thickTop="1" thickBot="1">
      <c r="A55" s="145" t="s">
        <v>1</v>
      </c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4" t="s">
        <v>1</v>
      </c>
      <c r="AO55" s="144"/>
      <c r="AP55" s="144"/>
      <c r="AQ55" s="144"/>
      <c r="AR55" s="144"/>
      <c r="AS55" s="144"/>
      <c r="AT55" s="144"/>
      <c r="AU55" s="144"/>
      <c r="AV55" s="144"/>
      <c r="AW55" s="144"/>
      <c r="AX55" s="47"/>
      <c r="AY55" s="47"/>
      <c r="AZ55" s="47"/>
      <c r="BA55" s="47"/>
    </row>
    <row r="56" spans="1:64" ht="15.6" thickTop="1" thickBot="1">
      <c r="A56" s="145" t="s">
        <v>1</v>
      </c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4" t="s">
        <v>1</v>
      </c>
      <c r="AO56" s="144"/>
      <c r="AP56" s="144"/>
      <c r="AQ56" s="144"/>
      <c r="AR56" s="144"/>
      <c r="AS56" s="144"/>
      <c r="AT56" s="144"/>
      <c r="AU56" s="144"/>
      <c r="AV56" s="144"/>
      <c r="AW56" s="144"/>
      <c r="AX56" s="47"/>
      <c r="AY56" s="47"/>
      <c r="AZ56" s="47"/>
      <c r="BA56" s="47"/>
    </row>
    <row r="57" spans="1:64" ht="15" thickTop="1">
      <c r="A57" s="52"/>
      <c r="AY57" s="25"/>
    </row>
    <row r="58" spans="1:64">
      <c r="A58" s="52"/>
      <c r="AY58" s="25"/>
    </row>
    <row r="59" spans="1:64" ht="12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22"/>
      <c r="AP59" s="25"/>
      <c r="AQ59" s="32"/>
      <c r="AR59" s="32"/>
      <c r="AS59" s="22"/>
      <c r="AT59" s="20"/>
      <c r="AU59" s="25"/>
      <c r="AV59" s="32"/>
      <c r="AW59" s="32"/>
      <c r="AX59" s="47"/>
      <c r="AY59" s="51"/>
      <c r="AZ59" s="51"/>
      <c r="BA59" s="51"/>
    </row>
  </sheetData>
  <sheetProtection sheet="1" selectLockedCells="1"/>
  <mergeCells count="141">
    <mergeCell ref="AQ30:AW30"/>
    <mergeCell ref="AC29:AI29"/>
    <mergeCell ref="AJ29:AP29"/>
    <mergeCell ref="AJ30:AP30"/>
    <mergeCell ref="V34:AB34"/>
    <mergeCell ref="AC34:AI34"/>
    <mergeCell ref="AJ34:AP34"/>
    <mergeCell ref="AQ34:AW34"/>
    <mergeCell ref="A34:U34"/>
    <mergeCell ref="AO10:AW10"/>
    <mergeCell ref="AO11:AW11"/>
    <mergeCell ref="AF11:AN11"/>
    <mergeCell ref="A17:V17"/>
    <mergeCell ref="AO12:AW12"/>
    <mergeCell ref="A26:U26"/>
    <mergeCell ref="V26:AB26"/>
    <mergeCell ref="AC26:AI26"/>
    <mergeCell ref="AJ26:AP26"/>
    <mergeCell ref="AQ26:AW26"/>
    <mergeCell ref="W17:AE17"/>
    <mergeCell ref="AF17:AN17"/>
    <mergeCell ref="AJ23:AP23"/>
    <mergeCell ref="V23:AB23"/>
    <mergeCell ref="AC23:AI23"/>
    <mergeCell ref="A23:U23"/>
    <mergeCell ref="AO18:AW18"/>
    <mergeCell ref="A18:O18"/>
    <mergeCell ref="Y18:AN18"/>
    <mergeCell ref="A22:AW22"/>
    <mergeCell ref="A7:V7"/>
    <mergeCell ref="AQ29:AW29"/>
    <mergeCell ref="AQ24:AW24"/>
    <mergeCell ref="AC25:AI25"/>
    <mergeCell ref="AJ25:AP25"/>
    <mergeCell ref="AQ25:AW25"/>
    <mergeCell ref="A28:U28"/>
    <mergeCell ref="AF8:AN8"/>
    <mergeCell ref="AO9:AW9"/>
    <mergeCell ref="A8:V8"/>
    <mergeCell ref="A19:AW19"/>
    <mergeCell ref="P18:X18"/>
    <mergeCell ref="AO17:AW17"/>
    <mergeCell ref="AQ23:AW23"/>
    <mergeCell ref="A10:V10"/>
    <mergeCell ref="A11:V11"/>
    <mergeCell ref="A12:V12"/>
    <mergeCell ref="A13:V13"/>
    <mergeCell ref="W11:AE11"/>
    <mergeCell ref="W12:AE12"/>
    <mergeCell ref="W13:AE13"/>
    <mergeCell ref="A14:V14"/>
    <mergeCell ref="A15:V15"/>
    <mergeCell ref="A16:V16"/>
    <mergeCell ref="AC24:AI24"/>
    <mergeCell ref="AJ24:AP24"/>
    <mergeCell ref="V25:AB25"/>
    <mergeCell ref="A35:AW35"/>
    <mergeCell ref="V28:AB28"/>
    <mergeCell ref="AC28:AI28"/>
    <mergeCell ref="AQ40:AR40"/>
    <mergeCell ref="AV40:AW40"/>
    <mergeCell ref="AE42:AW42"/>
    <mergeCell ref="A31:U31"/>
    <mergeCell ref="A33:U33"/>
    <mergeCell ref="V30:AB30"/>
    <mergeCell ref="AC30:AI30"/>
    <mergeCell ref="V29:AB29"/>
    <mergeCell ref="A27:U27"/>
    <mergeCell ref="AJ28:AP28"/>
    <mergeCell ref="AQ28:AW28"/>
    <mergeCell ref="A32:U32"/>
    <mergeCell ref="V32:AB32"/>
    <mergeCell ref="AC32:AI32"/>
    <mergeCell ref="AJ32:AP32"/>
    <mergeCell ref="AQ32:AW32"/>
    <mergeCell ref="A36:AW36"/>
    <mergeCell ref="A30:U30"/>
    <mergeCell ref="A56:AM56"/>
    <mergeCell ref="A49:S49"/>
    <mergeCell ref="AN56:AW56"/>
    <mergeCell ref="T49:AD49"/>
    <mergeCell ref="AE47:AW47"/>
    <mergeCell ref="AE48:AW48"/>
    <mergeCell ref="AE49:AW49"/>
    <mergeCell ref="A47:S47"/>
    <mergeCell ref="AE46:AW46"/>
    <mergeCell ref="A55:AM55"/>
    <mergeCell ref="T47:AD47"/>
    <mergeCell ref="A48:S48"/>
    <mergeCell ref="AN55:AW55"/>
    <mergeCell ref="A46:S46"/>
    <mergeCell ref="T46:AD46"/>
    <mergeCell ref="A52:AW52"/>
    <mergeCell ref="V27:AB27"/>
    <mergeCell ref="AC27:AI27"/>
    <mergeCell ref="V33:AB33"/>
    <mergeCell ref="AN53:AW53"/>
    <mergeCell ref="AN54:AW54"/>
    <mergeCell ref="A53:AM53"/>
    <mergeCell ref="A54:AM54"/>
    <mergeCell ref="A29:U29"/>
    <mergeCell ref="A24:U24"/>
    <mergeCell ref="A25:U25"/>
    <mergeCell ref="T48:AD48"/>
    <mergeCell ref="AJ27:AP27"/>
    <mergeCell ref="AQ27:AW27"/>
    <mergeCell ref="A45:AW45"/>
    <mergeCell ref="A39:AW39"/>
    <mergeCell ref="B40:AN40"/>
    <mergeCell ref="AC33:AI33"/>
    <mergeCell ref="AJ33:AP33"/>
    <mergeCell ref="AQ33:AW33"/>
    <mergeCell ref="V31:AB31"/>
    <mergeCell ref="AC31:AI31"/>
    <mergeCell ref="AJ31:AP31"/>
    <mergeCell ref="AQ31:AW31"/>
    <mergeCell ref="V24:AB24"/>
    <mergeCell ref="A3:AW3"/>
    <mergeCell ref="W9:AE9"/>
    <mergeCell ref="W10:AE10"/>
    <mergeCell ref="W15:AE15"/>
    <mergeCell ref="W16:AE16"/>
    <mergeCell ref="AO13:AW13"/>
    <mergeCell ref="AF14:AN14"/>
    <mergeCell ref="AF15:AN15"/>
    <mergeCell ref="AF16:AN16"/>
    <mergeCell ref="AO14:AW14"/>
    <mergeCell ref="AO15:AW15"/>
    <mergeCell ref="AO16:AW16"/>
    <mergeCell ref="AF9:AN9"/>
    <mergeCell ref="AF10:AN10"/>
    <mergeCell ref="W8:AE8"/>
    <mergeCell ref="AF12:AN12"/>
    <mergeCell ref="AF13:AN13"/>
    <mergeCell ref="AF7:AN7"/>
    <mergeCell ref="AO7:AW7"/>
    <mergeCell ref="AO8:AW8"/>
    <mergeCell ref="W14:AE14"/>
    <mergeCell ref="A9:V9"/>
    <mergeCell ref="A6:AW6"/>
    <mergeCell ref="W7:AE7"/>
  </mergeCells>
  <dataValidations xWindow="555" yWindow="384" count="9">
    <dataValidation type="list" allowBlank="1" showInputMessage="1" showErrorMessage="1" sqref="AP59 AU40:AU41 AU59 AP40:AP41" xr:uid="{00000000-0002-0000-0000-000000000000}">
      <formula1>X_</formula1>
    </dataValidation>
    <dataValidation type="textLength" operator="lessThanOrEqual" allowBlank="1" showInputMessage="1" showErrorMessage="1" errorTitle="Atención" error="La longitud máxima del campo es de 250 caracteres." sqref="S7:V7 W8 AR10:AW10 AF10:AK10 AF8 W10:AB10 S52:AW52" xr:uid="{00000000-0002-0000-0000-000001000000}">
      <formula1>250</formula1>
    </dataValidation>
    <dataValidation type="textLength" operator="lessThanOrEqual" allowBlank="1" showInputMessage="1" showErrorMessage="1" sqref="S51:AW51" xr:uid="{00000000-0002-0000-0000-000002000000}">
      <formula1>12</formula1>
    </dataValidation>
    <dataValidation type="list" allowBlank="1" showInputMessage="1" showErrorMessage="1" sqref="S45:AW45" xr:uid="{00000000-0002-0000-0000-000003000000}">
      <formula1>N_MUNICIPIO</formula1>
    </dataValidation>
    <dataValidation type="textLength" operator="lessThanOrEqual" allowBlank="1" showInputMessage="1" showErrorMessage="1" errorTitle="Atención" error="La longitud máxima del campo es de 1.000 caracteres." sqref="AF16:AK17 AR16:AW17 W16:AB17" xr:uid="{00000000-0002-0000-0000-000004000000}">
      <formula1>1000</formula1>
    </dataValidation>
    <dataValidation type="textLength" operator="lessThanOrEqual" allowBlank="1" showInputMessage="1" showErrorMessage="1" sqref="AF9:AK9 AR9:AW9 W9:AB9" xr:uid="{00000000-0002-0000-0000-000005000000}">
      <formula1>32</formula1>
    </dataValidation>
    <dataValidation type="textLength" operator="lessThanOrEqual" allowBlank="1" showInputMessage="1" showErrorMessage="1" errorTitle="Atención" error="La longitud máxima del campo es de 100 caracteres." sqref="AF14:AK14 AR14:AW14 W14:AB14" xr:uid="{00000000-0002-0000-0000-000006000000}">
      <formula1>100</formula1>
    </dataValidation>
    <dataValidation allowBlank="1" showErrorMessage="1" prompt="Según se recoge en los inventarios de los respectivos Hubs (www.idepa.es/innovacion)" sqref="B42:AW42 B44:AA44" xr:uid="{7C6A4414-12DF-48A4-839E-73A29550EA1F}"/>
    <dataValidation type="list" allowBlank="1" showInputMessage="1" showErrorMessage="1" sqref="S21:AW21 S39:AW44" xr:uid="{00000000-0002-0000-0000-000007000000}">
      <formula1>SI_NO</formula1>
    </dataValidation>
  </dataValidations>
  <hyperlinks>
    <hyperlink ref="A22:AW22" r:id="rId1" display="Relaciones societarias con otras empresas (para la valoración del tamaño de la empresa según el Anexo I del Reglamento UE 651/2014)" xr:uid="{CBA5118F-FCD5-4504-881F-0A140595A052}"/>
  </hyperlinks>
  <pageMargins left="0.78740157480314965" right="0.78740157480314965" top="0.98425196850393704" bottom="0.98425196850393704" header="0.19685039370078741" footer="0.19685039370078741"/>
  <pageSetup paperSize="9" scale="66" orientation="portrait" r:id="rId2"/>
  <headerFooter>
    <oddHeader>&amp;L&amp;"Verdana,Negrita"&amp;14&amp;K03+000
DATOS DEL PROYECTO
&amp;R&amp;G</oddHeader>
    <oddFooter>&amp;RPágina 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L47"/>
  <sheetViews>
    <sheetView showGridLines="0" showRowColHeaders="0" zoomScaleNormal="100" zoomScaleSheetLayoutView="100" workbookViewId="0">
      <selection activeCell="A6" sqref="A6:AW6"/>
    </sheetView>
  </sheetViews>
  <sheetFormatPr baseColWidth="10" defaultColWidth="11.44140625" defaultRowHeight="14.4"/>
  <cols>
    <col min="1" max="1" width="2.5546875" style="2" customWidth="1"/>
    <col min="2" max="41" width="2.5546875" style="1" customWidth="1"/>
    <col min="42" max="49" width="2.6640625" style="1" customWidth="1"/>
    <col min="50" max="50" width="7.6640625" style="4" hidden="1" customWidth="1"/>
    <col min="51" max="52" width="0" style="1" hidden="1" customWidth="1"/>
    <col min="53" max="53" width="4.33203125" style="1" customWidth="1"/>
    <col min="54" max="54" width="69.33203125" style="1" customWidth="1"/>
    <col min="55" max="16384" width="11.44140625" style="1"/>
  </cols>
  <sheetData>
    <row r="1" spans="1:54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</row>
    <row r="2" spans="1:54" s="3" customFormat="1" ht="18">
      <c r="A2" s="178" t="s">
        <v>251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5"/>
    </row>
    <row r="3" spans="1:54" s="24" customFormat="1">
      <c r="A3" s="26"/>
      <c r="B3" s="27"/>
      <c r="E3" s="28"/>
      <c r="F3" s="28"/>
      <c r="G3" s="28"/>
      <c r="H3" s="29"/>
      <c r="I3" s="29"/>
      <c r="J3" s="29"/>
      <c r="K3" s="29"/>
      <c r="L3" s="29"/>
      <c r="M3" s="29"/>
      <c r="N3" s="30"/>
      <c r="AX3" s="23"/>
    </row>
    <row r="4" spans="1:54" s="34" customFormat="1" ht="18" customHeight="1">
      <c r="A4" s="165" t="s">
        <v>258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</row>
    <row r="5" spans="1:54" s="36" customFormat="1" ht="15" customHeight="1">
      <c r="A5" s="68" t="s">
        <v>281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5"/>
    </row>
    <row r="6" spans="1:54" ht="227.25" customHeight="1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"/>
      <c r="BB6" s="75"/>
    </row>
    <row r="7" spans="1:54" s="36" customFormat="1" ht="15" customHeight="1">
      <c r="A7" s="68" t="s">
        <v>277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5"/>
    </row>
    <row r="8" spans="1:54" ht="69.75" customHeight="1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"/>
    </row>
    <row r="9" spans="1:54" s="36" customFormat="1" ht="15" customHeight="1">
      <c r="A9" s="68" t="s">
        <v>278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5"/>
    </row>
    <row r="10" spans="1:54" ht="69.75" customHeight="1">
      <c r="A10" s="176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"/>
    </row>
    <row r="11" spans="1:54" s="36" customFormat="1" ht="15" customHeight="1">
      <c r="A11" s="68" t="s">
        <v>279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5"/>
    </row>
    <row r="12" spans="1:54" ht="69.75" customHeight="1">
      <c r="A12" s="176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"/>
    </row>
    <row r="13" spans="1:54" s="36" customFormat="1" ht="15" customHeight="1">
      <c r="A13" s="68" t="s">
        <v>280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5"/>
    </row>
    <row r="14" spans="1:54" ht="90" customHeight="1">
      <c r="A14" s="176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"/>
    </row>
    <row r="15" spans="1:54">
      <c r="A15" s="68"/>
    </row>
    <row r="17" spans="1:64" s="42" customFormat="1" ht="15.75" customHeight="1" thickBot="1">
      <c r="A17" s="165" t="s">
        <v>259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</row>
    <row r="18" spans="1:64" s="85" customFormat="1" ht="15.75" customHeight="1" thickTop="1" thickBot="1">
      <c r="A18" s="175" t="s">
        <v>257</v>
      </c>
      <c r="B18" s="175"/>
      <c r="C18" s="175"/>
      <c r="D18" s="175"/>
      <c r="E18" s="175"/>
      <c r="F18" s="175"/>
      <c r="G18" s="172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4"/>
    </row>
    <row r="19" spans="1:64" s="85" customFormat="1" ht="15.75" customHeight="1" thickTop="1" thickBot="1">
      <c r="A19" s="175" t="s">
        <v>256</v>
      </c>
      <c r="B19" s="175"/>
      <c r="C19" s="175"/>
      <c r="D19" s="175"/>
      <c r="E19" s="175"/>
      <c r="F19" s="175"/>
      <c r="G19" s="172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4"/>
    </row>
    <row r="20" spans="1:64" ht="15" thickTop="1">
      <c r="A20" s="68"/>
    </row>
    <row r="22" spans="1:64" ht="18" customHeight="1" thickBot="1">
      <c r="A22" s="165" t="s">
        <v>123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"/>
      <c r="AY22" s="16"/>
      <c r="AZ22" s="59"/>
    </row>
    <row r="23" spans="1:64" s="42" customFormat="1" ht="15" customHeight="1" thickTop="1" thickBot="1">
      <c r="A23" s="139" t="s">
        <v>217</v>
      </c>
      <c r="B23" s="140"/>
      <c r="C23" s="140"/>
      <c r="D23" s="140"/>
      <c r="E23" s="140"/>
      <c r="F23" s="140"/>
      <c r="G23" s="172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4"/>
      <c r="AX23" s="63" t="e">
        <f>VLOOKUP(G23,Tablas!$A$88:$B$92,2,FALSE)</f>
        <v>#N/A</v>
      </c>
      <c r="AY23" s="64" t="e">
        <f>MATCH(AX23,S3_RETOS,0)</f>
        <v>#N/A</v>
      </c>
      <c r="AZ23" s="63">
        <f>COUNTIF(S3_RETOS,AX23)</f>
        <v>0</v>
      </c>
      <c r="BA23" s="9"/>
      <c r="BC23" s="24"/>
      <c r="BD23" s="24"/>
      <c r="BE23" s="24"/>
      <c r="BF23" s="24"/>
      <c r="BG23" s="24"/>
      <c r="BH23" s="24"/>
      <c r="BI23" s="24"/>
      <c r="BJ23" s="24"/>
      <c r="BK23" s="24"/>
      <c r="BL23" s="24"/>
    </row>
    <row r="24" spans="1:64" s="42" customFormat="1" ht="15" customHeight="1" thickTop="1" thickBot="1">
      <c r="A24" s="175" t="s">
        <v>218</v>
      </c>
      <c r="B24" s="175"/>
      <c r="C24" s="175"/>
      <c r="D24" s="175"/>
      <c r="E24" s="175"/>
      <c r="F24" s="175"/>
      <c r="G24" s="172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4"/>
      <c r="AX24" s="64" t="e">
        <f>VLOOKUP(G24,Tablas!$A$95:$D$114,4,FALSE)</f>
        <v>#N/A</v>
      </c>
      <c r="AY24" s="40" t="e">
        <f>MATCH(AX24,S3_AREAS,0)</f>
        <v>#N/A</v>
      </c>
      <c r="AZ24" s="40">
        <f>COUNTIF(S3_AREAS,AX24)</f>
        <v>0</v>
      </c>
      <c r="BC24" s="24"/>
      <c r="BD24" s="24"/>
      <c r="BE24" s="24"/>
      <c r="BF24" s="24"/>
      <c r="BG24" s="24"/>
      <c r="BH24" s="24"/>
      <c r="BI24" s="24"/>
      <c r="BJ24" s="24"/>
      <c r="BK24" s="24"/>
      <c r="BL24" s="24"/>
    </row>
    <row r="25" spans="1:64" s="42" customFormat="1" ht="15" customHeight="1" thickTop="1" thickBot="1">
      <c r="A25" s="175" t="s">
        <v>219</v>
      </c>
      <c r="B25" s="175"/>
      <c r="C25" s="175"/>
      <c r="D25" s="175"/>
      <c r="E25" s="175"/>
      <c r="F25" s="175"/>
      <c r="G25" s="172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4"/>
      <c r="AX25" s="64"/>
      <c r="AY25" s="40"/>
      <c r="AZ25" s="40"/>
      <c r="BC25" s="24"/>
      <c r="BD25" s="24"/>
      <c r="BE25" s="24"/>
      <c r="BF25" s="24"/>
      <c r="BG25" s="24"/>
      <c r="BH25" s="24"/>
      <c r="BI25" s="24"/>
      <c r="BJ25" s="24"/>
      <c r="BK25" s="24"/>
      <c r="BL25" s="24"/>
    </row>
    <row r="26" spans="1:64" s="42" customFormat="1" ht="15" customHeight="1" thickTop="1">
      <c r="A26" s="32" t="s">
        <v>1</v>
      </c>
      <c r="B26" s="32" t="s">
        <v>1</v>
      </c>
      <c r="C26" s="31"/>
      <c r="D26" s="31"/>
      <c r="E26" s="31"/>
      <c r="F26" s="31"/>
      <c r="G26" s="31"/>
      <c r="H26" s="31"/>
      <c r="I26" s="31"/>
      <c r="AX26" s="25"/>
      <c r="AY26" s="25"/>
      <c r="BC26" s="24"/>
      <c r="BD26" s="24"/>
      <c r="BE26" s="24"/>
      <c r="BF26" s="24"/>
      <c r="BG26" s="24"/>
      <c r="BH26" s="24"/>
      <c r="BI26" s="24"/>
      <c r="BJ26" s="24"/>
      <c r="BK26" s="24"/>
      <c r="BL26" s="24"/>
    </row>
    <row r="27" spans="1:64" s="24" customFormat="1" ht="15" customHeight="1" thickBot="1">
      <c r="A27" s="170" t="s">
        <v>220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23"/>
      <c r="AY27" s="23"/>
      <c r="AZ27" s="59"/>
    </row>
    <row r="28" spans="1:64" s="24" customFormat="1" ht="63" customHeight="1" thickTop="1" thickBot="1">
      <c r="A28" s="166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8"/>
      <c r="AX28" s="23"/>
      <c r="AY28" s="23"/>
      <c r="AZ28" s="59"/>
    </row>
    <row r="29" spans="1:64" s="24" customFormat="1">
      <c r="A29" s="169" t="s">
        <v>249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23"/>
      <c r="AY29" s="23"/>
      <c r="AZ29" s="59"/>
    </row>
    <row r="30" spans="1:64" s="42" customFormat="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47"/>
      <c r="AZ30" s="47"/>
      <c r="BA30" s="47"/>
      <c r="BC30" s="24"/>
      <c r="BD30" s="24"/>
      <c r="BE30" s="24"/>
      <c r="BF30" s="24"/>
      <c r="BG30" s="24"/>
      <c r="BH30" s="24"/>
      <c r="BI30" s="24"/>
      <c r="BJ30" s="24"/>
      <c r="BK30" s="24"/>
      <c r="BL30" s="24"/>
    </row>
    <row r="31" spans="1:64" s="24" customFormat="1" ht="12.75" customHeight="1">
      <c r="A31" s="26"/>
      <c r="B31" s="27"/>
      <c r="E31" s="28"/>
      <c r="F31" s="28"/>
      <c r="G31" s="28"/>
      <c r="H31" s="29"/>
      <c r="I31" s="29"/>
      <c r="J31" s="29"/>
      <c r="K31" s="29"/>
      <c r="L31" s="29"/>
      <c r="M31" s="29"/>
      <c r="N31" s="30"/>
      <c r="AX31" s="37"/>
      <c r="AY31" s="37"/>
      <c r="BC31" s="42"/>
      <c r="BD31" s="42"/>
      <c r="BE31" s="42"/>
      <c r="BF31" s="42"/>
      <c r="BG31" s="42"/>
      <c r="BH31" s="42"/>
      <c r="BI31" s="42"/>
      <c r="BJ31" s="42"/>
      <c r="BK31" s="42"/>
      <c r="BL31" s="42"/>
    </row>
    <row r="32" spans="1:64" s="24" customFormat="1" ht="18" customHeight="1">
      <c r="A32" s="165" t="s">
        <v>119</v>
      </c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37"/>
      <c r="AY32" s="37"/>
      <c r="BC32" s="42"/>
      <c r="BD32" s="42"/>
      <c r="BE32" s="42"/>
      <c r="BF32" s="42"/>
      <c r="BG32" s="42"/>
      <c r="BH32" s="42"/>
      <c r="BI32" s="42"/>
      <c r="BJ32" s="42"/>
      <c r="BK32" s="42"/>
      <c r="BL32" s="42"/>
    </row>
    <row r="33" spans="1:64" s="24" customFormat="1" ht="15" customHeight="1">
      <c r="A33" s="22"/>
      <c r="B33" s="140" t="s">
        <v>87</v>
      </c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8"/>
      <c r="AP33" s="6"/>
      <c r="AQ33" s="153" t="s">
        <v>85</v>
      </c>
      <c r="AR33" s="154"/>
      <c r="AS33" s="18"/>
      <c r="AT33" s="19"/>
      <c r="AU33" s="6"/>
      <c r="AV33" s="153" t="s">
        <v>86</v>
      </c>
      <c r="AW33" s="154"/>
      <c r="BC33" s="42"/>
      <c r="BD33" s="42"/>
      <c r="BE33" s="42"/>
      <c r="BF33" s="42"/>
      <c r="BG33" s="42"/>
      <c r="BH33" s="42"/>
      <c r="BI33" s="42"/>
      <c r="BJ33" s="42"/>
      <c r="BK33" s="42"/>
      <c r="BL33" s="42"/>
    </row>
    <row r="34" spans="1:64" s="24" customFormat="1" ht="15" customHeight="1">
      <c r="A34" s="22"/>
      <c r="B34" s="179" t="s">
        <v>88</v>
      </c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37"/>
      <c r="AY34" s="37"/>
      <c r="BC34" s="42"/>
      <c r="BD34" s="42"/>
      <c r="BE34" s="42"/>
      <c r="BF34" s="42"/>
      <c r="BG34" s="42"/>
      <c r="BH34" s="42"/>
      <c r="BI34" s="42"/>
      <c r="BJ34" s="42"/>
      <c r="BK34" s="42"/>
      <c r="BL34" s="42"/>
    </row>
    <row r="35" spans="1:64" s="24" customFormat="1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37"/>
      <c r="AY35" s="37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64" s="42" customFormat="1" ht="15" customHeight="1">
      <c r="A36" s="22"/>
      <c r="B36" s="140" t="s">
        <v>89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8"/>
      <c r="AP36" s="6"/>
      <c r="AQ36" s="153" t="s">
        <v>85</v>
      </c>
      <c r="AR36" s="154"/>
      <c r="AS36" s="18"/>
      <c r="AT36" s="19"/>
      <c r="AU36" s="6"/>
      <c r="AV36" s="153" t="s">
        <v>86</v>
      </c>
      <c r="AW36" s="154"/>
      <c r="AX36" s="47"/>
      <c r="AY36" s="51"/>
      <c r="AZ36" s="51"/>
      <c r="BA36" s="51"/>
    </row>
    <row r="37" spans="1:64" s="42" customFormat="1" ht="34.5" customHeight="1">
      <c r="A37" s="48"/>
      <c r="B37" s="179" t="s">
        <v>90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47"/>
      <c r="AY37" s="51"/>
      <c r="AZ37" s="51"/>
      <c r="BA37" s="51"/>
    </row>
    <row r="38" spans="1:64" s="42" customFormat="1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47"/>
      <c r="AY38" s="51"/>
      <c r="AZ38" s="51"/>
      <c r="BA38" s="51"/>
    </row>
    <row r="39" spans="1:64" s="42" customFormat="1" ht="16.5" customHeight="1">
      <c r="A39" s="49"/>
      <c r="B39" s="140" t="s">
        <v>91</v>
      </c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8"/>
      <c r="AP39" s="6"/>
      <c r="AQ39" s="154" t="s">
        <v>85</v>
      </c>
      <c r="AR39" s="154"/>
      <c r="AS39" s="18"/>
      <c r="AT39" s="19"/>
      <c r="AU39" s="6"/>
      <c r="AV39" s="153" t="s">
        <v>86</v>
      </c>
      <c r="AW39" s="154"/>
      <c r="AX39" s="47"/>
      <c r="AY39" s="51"/>
      <c r="AZ39" s="51"/>
      <c r="BA39" s="51"/>
    </row>
    <row r="40" spans="1:64" s="42" customFormat="1" ht="2.25" customHeight="1">
      <c r="A40" s="4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18"/>
      <c r="AP40" s="25"/>
      <c r="AQ40" s="66"/>
      <c r="AR40" s="66"/>
      <c r="AS40" s="18"/>
      <c r="AT40" s="20"/>
      <c r="AU40" s="25"/>
      <c r="AV40" s="66"/>
      <c r="AW40" s="66"/>
      <c r="AX40" s="47"/>
      <c r="AY40" s="51"/>
      <c r="AZ40" s="51"/>
      <c r="BA40" s="51"/>
    </row>
    <row r="41" spans="1:64" s="42" customFormat="1" ht="16.5" customHeight="1">
      <c r="A41" s="49"/>
      <c r="B41" s="69" t="s">
        <v>250</v>
      </c>
      <c r="C41" s="39"/>
      <c r="D41" s="39"/>
      <c r="E41" s="65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47"/>
      <c r="AO41" s="51"/>
      <c r="AP41" s="51"/>
      <c r="AQ41" s="51"/>
    </row>
    <row r="42" spans="1:64" s="42" customFormat="1" ht="38.25" customHeight="1">
      <c r="A42" s="49"/>
      <c r="B42" s="177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47"/>
      <c r="AY42" s="51"/>
      <c r="AZ42" s="51"/>
      <c r="BA42" s="51"/>
    </row>
    <row r="43" spans="1:64" s="42" customFormat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47"/>
      <c r="AZ43" s="47"/>
      <c r="BA43" s="47"/>
      <c r="BC43" s="24"/>
      <c r="BD43" s="24"/>
      <c r="BE43" s="24"/>
      <c r="BF43" s="24"/>
      <c r="BG43" s="24"/>
      <c r="BH43" s="24"/>
      <c r="BI43" s="24"/>
      <c r="BJ43" s="24"/>
      <c r="BK43" s="24"/>
      <c r="BL43" s="24"/>
    </row>
    <row r="44" spans="1:64" s="42" customFormat="1" ht="16.5" customHeight="1">
      <c r="A44" s="49"/>
      <c r="B44" s="140" t="s">
        <v>260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8"/>
      <c r="AP44" s="6"/>
      <c r="AQ44" s="154" t="s">
        <v>85</v>
      </c>
      <c r="AR44" s="154"/>
      <c r="AS44" s="18"/>
      <c r="AT44" s="19"/>
      <c r="AU44" s="6"/>
      <c r="AV44" s="153" t="s">
        <v>86</v>
      </c>
      <c r="AW44" s="154"/>
      <c r="AX44" s="47"/>
      <c r="AY44" s="51"/>
      <c r="AZ44" s="51"/>
      <c r="BA44" s="51"/>
    </row>
    <row r="45" spans="1:64" s="42" customFormat="1" ht="2.25" customHeight="1">
      <c r="A45" s="4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18"/>
      <c r="AP45" s="25"/>
      <c r="AQ45" s="66"/>
      <c r="AR45" s="66"/>
      <c r="AS45" s="18"/>
      <c r="AT45" s="20"/>
      <c r="AU45" s="25"/>
      <c r="AV45" s="66"/>
      <c r="AW45" s="66"/>
      <c r="AX45" s="47"/>
      <c r="AY45" s="51"/>
      <c r="AZ45" s="51"/>
      <c r="BA45" s="51"/>
    </row>
    <row r="46" spans="1:64" s="42" customFormat="1" ht="16.5" customHeight="1">
      <c r="A46" s="49"/>
      <c r="B46" s="69" t="s">
        <v>261</v>
      </c>
      <c r="C46" s="39"/>
      <c r="D46" s="39"/>
      <c r="E46" s="65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47"/>
      <c r="AO46" s="51"/>
      <c r="AP46" s="51"/>
      <c r="AQ46" s="51"/>
    </row>
    <row r="47" spans="1:64" s="42" customFormat="1" ht="38.25" customHeight="1">
      <c r="A47" s="49"/>
      <c r="B47" s="177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47"/>
      <c r="AY47" s="51"/>
      <c r="AZ47" s="51"/>
      <c r="BA47" s="51"/>
    </row>
  </sheetData>
  <sheetProtection sheet="1" objects="1" scenarios="1" selectLockedCells="1"/>
  <mergeCells count="39">
    <mergeCell ref="B44:AN44"/>
    <mergeCell ref="AQ44:AR44"/>
    <mergeCell ref="AV44:AW44"/>
    <mergeCell ref="B47:AW47"/>
    <mergeCell ref="A2:AW2"/>
    <mergeCell ref="A4:AW4"/>
    <mergeCell ref="AV36:AW36"/>
    <mergeCell ref="B39:AN39"/>
    <mergeCell ref="AQ39:AR39"/>
    <mergeCell ref="AV39:AW39"/>
    <mergeCell ref="B34:AW34"/>
    <mergeCell ref="AQ36:AR36"/>
    <mergeCell ref="B36:AN36"/>
    <mergeCell ref="B37:AW37"/>
    <mergeCell ref="A25:F25"/>
    <mergeCell ref="G25:AW25"/>
    <mergeCell ref="AV33:AW33"/>
    <mergeCell ref="B33:AN33"/>
    <mergeCell ref="A32:AW32"/>
    <mergeCell ref="AQ33:AR33"/>
    <mergeCell ref="B42:AW42"/>
    <mergeCell ref="A6:AW6"/>
    <mergeCell ref="A14:AW14"/>
    <mergeCell ref="A19:F19"/>
    <mergeCell ref="G19:AW19"/>
    <mergeCell ref="A18:F18"/>
    <mergeCell ref="G18:AW18"/>
    <mergeCell ref="A17:AW17"/>
    <mergeCell ref="A8:AW8"/>
    <mergeCell ref="A10:AW10"/>
    <mergeCell ref="A12:AW12"/>
    <mergeCell ref="A22:AW22"/>
    <mergeCell ref="A28:AW28"/>
    <mergeCell ref="A29:AW29"/>
    <mergeCell ref="A27:AW27"/>
    <mergeCell ref="A23:F23"/>
    <mergeCell ref="G23:AW23"/>
    <mergeCell ref="A24:F24"/>
    <mergeCell ref="G24:AW24"/>
  </mergeCells>
  <dataValidations count="11">
    <dataValidation type="list" allowBlank="1" showInputMessage="1" showErrorMessage="1" sqref="G24" xr:uid="{A4D1A686-A468-41F2-A64D-5037557D952C}">
      <formula1>S3_N_RETO</formula1>
    </dataValidation>
    <dataValidation type="list" allowBlank="1" showInputMessage="1" showErrorMessage="1" sqref="G23" xr:uid="{B2EFE2BB-9F1A-49E4-ACE0-0945B7D70004}">
      <formula1>S3_AMBITOS</formula1>
    </dataValidation>
    <dataValidation type="list" allowBlank="1" showInputMessage="1" showErrorMessage="1" sqref="G25:AW25" xr:uid="{F668D236-23C6-4A0B-8451-5269E1B06405}">
      <formula1>S3_N_AREA</formula1>
    </dataValidation>
    <dataValidation type="list" allowBlank="1" showInputMessage="1" showErrorMessage="1" sqref="AU33 AP36 AU36 AP39:AP40 AP33 AU39:AU40 AP44:AP45 AU44:AU45" xr:uid="{00000000-0002-0000-0000-000000000000}">
      <formula1>X_</formula1>
    </dataValidation>
    <dataValidation allowBlank="1" showErrorMessage="1" sqref="B42:AW42 B47:AW47" xr:uid="{70C9F34E-14D0-4B93-846A-784155FED8BE}"/>
    <dataValidation type="list" allowBlank="1" showInputMessage="1" showErrorMessage="1" sqref="G19:AW19" xr:uid="{4885A3E1-93CA-4710-840A-F6E8D077A243}">
      <formula1>CONCEJO</formula1>
    </dataValidation>
    <dataValidation allowBlank="1" showInputMessage="1" showErrorMessage="1" prompt="Describir el grado de innovación del proyecto en función de la existencia de soluciones similares en el sector" sqref="A8:AW8" xr:uid="{647E7AA9-085D-4DA0-A127-EEC54C6A6F5F}"/>
    <dataValidation allowBlank="1" showInputMessage="1" showErrorMessage="1" prompt="Describir y cuantificar el impacto del proyecto en el proceso, producto, modelo de negocio y/o integración de la cadena de valor, según corresponda" sqref="A10:AW10" xr:uid="{5F25C4FF-62A2-46CE-8705-568490491681}"/>
    <dataValidation allowBlank="1" showInputMessage="1" showErrorMessage="1" prompt="En caso de que existan, indicar los posibles impactos en otras empresas del sector y/o de su cadena de valor" sqref="A12:AW12" xr:uid="{680C04E7-6DE1-4ED9-87EE-FC69A6B5C31A}"/>
    <dataValidation allowBlank="1" showInputMessage="1" showErrorMessage="1" prompt="En el caso de existir un diagnóstico digital previo, resumir brevemente la situación de partida de la empresa reflejada en el mismo, e indicar la concordancia entre el proyecto y las indicaciones o áreas de mejora identificadas por éste" sqref="A14:AW14" xr:uid="{21650645-3916-404D-AF05-7AF421F096D3}"/>
    <dataValidation allowBlank="1" showInputMessage="1" showErrorMessage="1" prompt="* Descripción y alcance de las actuaciones_x000a_* Justificación de las necesidades de cada parte de la inversión dentro del proyecto_x000a_* En el caso de implantar soluciones tipo ERP, detalle de los módulos que se incluyen" sqref="A6:AW6" xr:uid="{859785A1-C6A4-4559-9F3D-CF3A503A6DFD}"/>
  </dataValidations>
  <hyperlinks>
    <hyperlink ref="B37" r:id="rId1" display="https://www.boe.es/diario_boe/txt.php?id=BOE-A-2016-12601" xr:uid="{00000000-0004-0000-0000-000000000000}"/>
    <hyperlink ref="B34" r:id="rId2" display="http://www.boe.es/diario_boe/txt.php?id=BOE-A-2013-12913" xr:uid="{00000000-0004-0000-0000-000001000000}"/>
    <hyperlink ref="A29:AW29" r:id="rId3" display="https://www.idepa.es/innovacion/s3-asturias/s3-asturias-2021-2027" xr:uid="{65FE580F-4F89-4257-918F-6F51BD916598}"/>
  </hyperlinks>
  <pageMargins left="0.78740157480314965" right="0.78740157480314965" top="0.98425196850393704" bottom="0.98425196850393704" header="0.19685039370078741" footer="0.19685039370078741"/>
  <pageSetup paperSize="9" scale="66" orientation="portrait" r:id="rId4"/>
  <headerFooter>
    <oddHeader>&amp;L&amp;"Verdana,Negrita"&amp;14&amp;K03+000
DATOS DEL PROYECTO
&amp;R&amp;G</oddHeader>
    <oddFooter>&amp;RPágina &amp;P de &amp;N</oddFooter>
  </headerFooter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E22"/>
  <sheetViews>
    <sheetView showGridLines="0" zoomScaleNormal="100" zoomScaleSheetLayoutView="100" workbookViewId="0">
      <selection activeCell="B8" sqref="B8"/>
    </sheetView>
  </sheetViews>
  <sheetFormatPr baseColWidth="10" defaultColWidth="11.44140625" defaultRowHeight="14.4"/>
  <cols>
    <col min="1" max="1" width="59.88671875" style="2" customWidth="1"/>
    <col min="2" max="5" width="17.33203125" style="1" customWidth="1"/>
    <col min="6" max="16384" width="11.44140625" style="1"/>
  </cols>
  <sheetData>
    <row r="1" spans="1:5">
      <c r="A1" s="17"/>
      <c r="B1" s="17"/>
      <c r="C1" s="17"/>
      <c r="D1" s="17"/>
      <c r="E1" s="17"/>
    </row>
    <row r="2" spans="1:5" s="3" customFormat="1" ht="18">
      <c r="A2" s="178" t="s">
        <v>248</v>
      </c>
      <c r="B2" s="178"/>
      <c r="C2" s="178"/>
      <c r="D2" s="178"/>
      <c r="E2" s="178"/>
    </row>
    <row r="3" spans="1:5" s="24" customFormat="1">
      <c r="A3" s="26"/>
      <c r="B3" s="27"/>
      <c r="E3" s="28"/>
    </row>
    <row r="4" spans="1:5" s="67" customFormat="1" ht="15.6">
      <c r="A4" s="70" t="s">
        <v>254</v>
      </c>
      <c r="B4" s="70"/>
      <c r="C4" s="70"/>
      <c r="D4" s="70"/>
      <c r="E4" s="70"/>
    </row>
    <row r="5" spans="1:5" ht="15" thickBot="1"/>
    <row r="6" spans="1:5" ht="30" customHeight="1" thickBot="1">
      <c r="A6" s="182" t="s">
        <v>247</v>
      </c>
      <c r="B6" s="180" t="s">
        <v>243</v>
      </c>
      <c r="C6" s="181"/>
      <c r="D6" s="180" t="s">
        <v>242</v>
      </c>
      <c r="E6" s="181"/>
    </row>
    <row r="7" spans="1:5" ht="30" customHeight="1" thickBot="1">
      <c r="A7" s="183"/>
      <c r="B7" s="79" t="s">
        <v>229</v>
      </c>
      <c r="C7" s="80" t="s">
        <v>244</v>
      </c>
      <c r="D7" s="79" t="s">
        <v>229</v>
      </c>
      <c r="E7" s="80" t="s">
        <v>244</v>
      </c>
    </row>
    <row r="8" spans="1:5" ht="30" customHeight="1" thickBot="1">
      <c r="A8" s="71" t="s">
        <v>233</v>
      </c>
      <c r="B8" s="73"/>
      <c r="C8" s="74"/>
      <c r="D8" s="73"/>
      <c r="E8" s="74"/>
    </row>
    <row r="9" spans="1:5" ht="30" customHeight="1" thickBot="1">
      <c r="A9" s="71" t="s">
        <v>234</v>
      </c>
      <c r="B9" s="73"/>
      <c r="C9" s="74"/>
      <c r="D9" s="73"/>
      <c r="E9" s="74"/>
    </row>
    <row r="10" spans="1:5" ht="30" customHeight="1" thickBot="1">
      <c r="A10" s="71" t="s">
        <v>235</v>
      </c>
      <c r="B10" s="73"/>
      <c r="C10" s="74"/>
      <c r="D10" s="73"/>
      <c r="E10" s="74"/>
    </row>
    <row r="11" spans="1:5" ht="30" customHeight="1" thickBot="1">
      <c r="A11" s="71" t="s">
        <v>236</v>
      </c>
      <c r="B11" s="73"/>
      <c r="C11" s="74"/>
      <c r="D11" s="73"/>
      <c r="E11" s="74"/>
    </row>
    <row r="12" spans="1:5" ht="30" customHeight="1" thickBot="1">
      <c r="A12" s="83" t="s">
        <v>230</v>
      </c>
      <c r="B12" s="81">
        <f>SUM(B8:B11)</f>
        <v>0</v>
      </c>
      <c r="C12" s="82">
        <f t="shared" ref="C12:E12" si="0">SUM(C8:C11)</f>
        <v>0</v>
      </c>
      <c r="D12" s="81">
        <f t="shared" si="0"/>
        <v>0</v>
      </c>
      <c r="E12" s="82">
        <f t="shared" si="0"/>
        <v>0</v>
      </c>
    </row>
    <row r="13" spans="1:5" ht="30" customHeight="1" thickBot="1">
      <c r="A13" s="71" t="s">
        <v>237</v>
      </c>
      <c r="B13" s="73"/>
      <c r="C13" s="74"/>
      <c r="D13" s="73"/>
      <c r="E13" s="74"/>
    </row>
    <row r="14" spans="1:5" ht="30" customHeight="1" thickBot="1">
      <c r="A14" s="71" t="s">
        <v>239</v>
      </c>
      <c r="B14" s="73"/>
      <c r="C14" s="74"/>
      <c r="D14" s="73"/>
      <c r="E14" s="74"/>
    </row>
    <row r="15" spans="1:5" ht="30" customHeight="1" thickBot="1">
      <c r="A15" s="71" t="s">
        <v>240</v>
      </c>
      <c r="B15" s="73"/>
      <c r="C15" s="74"/>
      <c r="D15" s="73"/>
      <c r="E15" s="74"/>
    </row>
    <row r="16" spans="1:5" ht="30" customHeight="1" thickBot="1">
      <c r="A16" s="71" t="s">
        <v>238</v>
      </c>
      <c r="B16" s="73"/>
      <c r="C16" s="74"/>
      <c r="D16" s="73"/>
      <c r="E16" s="74"/>
    </row>
    <row r="17" spans="1:5" ht="30" customHeight="1" thickBot="1">
      <c r="A17" s="71" t="s">
        <v>241</v>
      </c>
      <c r="B17" s="73"/>
      <c r="C17" s="74"/>
      <c r="D17" s="73"/>
      <c r="E17" s="74"/>
    </row>
    <row r="18" spans="1:5" ht="30" customHeight="1" thickBot="1">
      <c r="A18" s="83" t="s">
        <v>231</v>
      </c>
      <c r="B18" s="81">
        <f>SUM(B14:B17)</f>
        <v>0</v>
      </c>
      <c r="C18" s="82">
        <f t="shared" ref="C18" si="1">SUM(C14:C17)</f>
        <v>0</v>
      </c>
      <c r="D18" s="81">
        <f t="shared" ref="D18" si="2">SUM(D14:D17)</f>
        <v>0</v>
      </c>
      <c r="E18" s="82">
        <f t="shared" ref="E18" si="3">SUM(E14:E17)</f>
        <v>0</v>
      </c>
    </row>
    <row r="19" spans="1:5" ht="30" customHeight="1" thickBot="1">
      <c r="A19" s="76" t="s">
        <v>232</v>
      </c>
      <c r="B19" s="77">
        <f>B12+B18</f>
        <v>0</v>
      </c>
      <c r="C19" s="78">
        <f t="shared" ref="C19:E19" si="4">C12+C18</f>
        <v>0</v>
      </c>
      <c r="D19" s="77">
        <f t="shared" si="4"/>
        <v>0</v>
      </c>
      <c r="E19" s="78">
        <f t="shared" si="4"/>
        <v>0</v>
      </c>
    </row>
    <row r="21" spans="1:5" s="42" customFormat="1">
      <c r="A21" s="72" t="s">
        <v>246</v>
      </c>
    </row>
    <row r="22" spans="1:5" s="42" customFormat="1">
      <c r="A22" s="72" t="s">
        <v>245</v>
      </c>
    </row>
  </sheetData>
  <sheetProtection sheet="1" objects="1" scenarios="1" selectLockedCells="1"/>
  <mergeCells count="4">
    <mergeCell ref="A2:E2"/>
    <mergeCell ref="B6:C6"/>
    <mergeCell ref="D6:E6"/>
    <mergeCell ref="A6:A7"/>
  </mergeCell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&amp;L&amp;"Verdana,Negrita"&amp;14&amp;K03+000
DATOS DEL PROYECTO
&amp;R&amp;G</oddHeader>
    <oddFooter>&amp;RPágina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133A2-3A6A-4F03-B57A-A42788CDBAC2}">
  <dimension ref="A1:R29"/>
  <sheetViews>
    <sheetView showGridLines="0" zoomScaleNormal="100" zoomScaleSheetLayoutView="100" zoomScalePageLayoutView="110" workbookViewId="0">
      <selection activeCell="A6" sqref="A6"/>
    </sheetView>
  </sheetViews>
  <sheetFormatPr baseColWidth="10" defaultColWidth="11.44140625" defaultRowHeight="15.9" customHeight="1"/>
  <cols>
    <col min="1" max="1" width="4.88671875" style="97" customWidth="1"/>
    <col min="2" max="2" width="40.109375" style="98" customWidth="1"/>
    <col min="3" max="3" width="43.44140625" style="99" customWidth="1"/>
    <col min="4" max="5" width="14.33203125" style="98" customWidth="1"/>
    <col min="6" max="7" width="14.33203125" style="96" customWidth="1"/>
    <col min="8" max="8" width="46.44140625" style="96" customWidth="1"/>
    <col min="9" max="13" width="11.44140625" style="96"/>
    <col min="14" max="14" width="11.44140625" style="96" hidden="1" customWidth="1"/>
    <col min="15" max="16384" width="11.44140625" style="96"/>
  </cols>
  <sheetData>
    <row r="1" spans="1:18" s="42" customFormat="1" ht="14.4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25"/>
      <c r="Q1" s="25"/>
      <c r="R1" s="25"/>
    </row>
    <row r="2" spans="1:18" s="45" customFormat="1" ht="18">
      <c r="A2" s="133" t="s">
        <v>255</v>
      </c>
      <c r="B2" s="133"/>
      <c r="C2" s="133"/>
      <c r="D2" s="133"/>
      <c r="E2" s="133"/>
      <c r="F2" s="133"/>
      <c r="G2" s="133"/>
      <c r="H2" s="133"/>
      <c r="I2" s="43"/>
      <c r="J2" s="44"/>
    </row>
    <row r="3" spans="1:18" s="42" customFormat="1" ht="14.4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R3" s="47"/>
    </row>
    <row r="4" spans="1:18" s="86" customFormat="1" ht="24">
      <c r="A4" s="100" t="s">
        <v>262</v>
      </c>
      <c r="B4" s="100" t="s">
        <v>115</v>
      </c>
      <c r="C4" s="100" t="s">
        <v>223</v>
      </c>
      <c r="D4" s="100" t="s">
        <v>116</v>
      </c>
      <c r="E4" s="100" t="s">
        <v>263</v>
      </c>
      <c r="F4" s="100" t="s">
        <v>275</v>
      </c>
      <c r="G4" s="100" t="s">
        <v>276</v>
      </c>
      <c r="H4" s="100" t="s">
        <v>224</v>
      </c>
      <c r="N4" s="87"/>
    </row>
    <row r="5" spans="1:18" s="88" customFormat="1" ht="18" customHeight="1">
      <c r="A5" s="115" t="s">
        <v>265</v>
      </c>
      <c r="B5" s="101"/>
      <c r="C5" s="101"/>
      <c r="D5" s="102"/>
      <c r="E5" s="103"/>
      <c r="F5" s="104"/>
      <c r="G5" s="103"/>
      <c r="H5" s="105"/>
      <c r="N5" s="36" t="s">
        <v>269</v>
      </c>
    </row>
    <row r="6" spans="1:18" s="88" customFormat="1" ht="18" customHeight="1">
      <c r="A6" s="106"/>
      <c r="B6" s="107"/>
      <c r="C6" s="107"/>
      <c r="D6" s="108"/>
      <c r="E6" s="113"/>
      <c r="F6" s="108"/>
      <c r="G6" s="108"/>
      <c r="H6" s="109"/>
      <c r="N6" s="36"/>
    </row>
    <row r="7" spans="1:18" s="88" customFormat="1" ht="18" customHeight="1">
      <c r="A7" s="106"/>
      <c r="B7" s="107"/>
      <c r="C7" s="107"/>
      <c r="D7" s="108"/>
      <c r="E7" s="113"/>
      <c r="F7" s="108"/>
      <c r="G7" s="108"/>
      <c r="H7" s="109"/>
      <c r="N7" s="36"/>
    </row>
    <row r="8" spans="1:18" s="88" customFormat="1" ht="18" customHeight="1">
      <c r="A8" s="106"/>
      <c r="B8" s="107"/>
      <c r="C8" s="107"/>
      <c r="D8" s="108"/>
      <c r="E8" s="113"/>
      <c r="F8" s="108"/>
      <c r="G8" s="108"/>
      <c r="H8" s="109"/>
      <c r="N8" s="36"/>
    </row>
    <row r="9" spans="1:18" s="88" customFormat="1" ht="18" customHeight="1">
      <c r="A9" s="106"/>
      <c r="B9" s="107"/>
      <c r="C9" s="107"/>
      <c r="D9" s="108"/>
      <c r="E9" s="113"/>
      <c r="F9" s="108"/>
      <c r="G9" s="108"/>
      <c r="H9" s="109"/>
      <c r="N9" s="36"/>
    </row>
    <row r="10" spans="1:18" s="88" customFormat="1" ht="18" customHeight="1">
      <c r="A10" s="106"/>
      <c r="B10" s="107"/>
      <c r="C10" s="107"/>
      <c r="D10" s="108"/>
      <c r="E10" s="113"/>
      <c r="F10" s="108"/>
      <c r="G10" s="108"/>
      <c r="H10" s="109"/>
      <c r="N10" s="36"/>
    </row>
    <row r="11" spans="1:18" s="125" customFormat="1" ht="18" customHeight="1">
      <c r="A11" s="117"/>
      <c r="B11" s="118"/>
      <c r="C11" s="119"/>
      <c r="D11" s="120" t="s">
        <v>264</v>
      </c>
      <c r="E11" s="121">
        <f>SUM(E6:E10)</f>
        <v>0</v>
      </c>
      <c r="F11" s="122"/>
      <c r="G11" s="123"/>
      <c r="H11" s="124"/>
      <c r="N11" s="126" t="s">
        <v>270</v>
      </c>
    </row>
    <row r="12" spans="1:18" s="88" customFormat="1" ht="18" customHeight="1">
      <c r="A12" s="116" t="s">
        <v>266</v>
      </c>
      <c r="B12" s="110"/>
      <c r="C12" s="102"/>
      <c r="D12" s="102"/>
      <c r="E12" s="114"/>
      <c r="F12" s="111"/>
      <c r="G12" s="103"/>
      <c r="H12" s="112"/>
      <c r="N12" s="36" t="s">
        <v>271</v>
      </c>
    </row>
    <row r="13" spans="1:18" s="88" customFormat="1" ht="18" customHeight="1">
      <c r="A13" s="106"/>
      <c r="B13" s="107"/>
      <c r="C13" s="107"/>
      <c r="D13" s="108"/>
      <c r="E13" s="113"/>
      <c r="F13" s="108"/>
      <c r="G13" s="108"/>
      <c r="H13" s="109"/>
      <c r="N13" s="36"/>
    </row>
    <row r="14" spans="1:18" s="88" customFormat="1" ht="18" customHeight="1">
      <c r="A14" s="106"/>
      <c r="B14" s="107"/>
      <c r="C14" s="107"/>
      <c r="D14" s="108"/>
      <c r="E14" s="113"/>
      <c r="F14" s="108"/>
      <c r="G14" s="108"/>
      <c r="H14" s="109"/>
      <c r="N14" s="36"/>
    </row>
    <row r="15" spans="1:18" s="88" customFormat="1" ht="18" customHeight="1">
      <c r="A15" s="106"/>
      <c r="B15" s="107"/>
      <c r="C15" s="107"/>
      <c r="D15" s="108"/>
      <c r="E15" s="113"/>
      <c r="F15" s="108"/>
      <c r="G15" s="108"/>
      <c r="H15" s="109"/>
      <c r="N15" s="36"/>
    </row>
    <row r="16" spans="1:18" s="88" customFormat="1" ht="18" customHeight="1">
      <c r="A16" s="106"/>
      <c r="B16" s="107"/>
      <c r="C16" s="107"/>
      <c r="D16" s="108"/>
      <c r="E16" s="113"/>
      <c r="F16" s="108"/>
      <c r="G16" s="108"/>
      <c r="H16" s="109"/>
      <c r="N16" s="36"/>
    </row>
    <row r="17" spans="1:14" s="88" customFormat="1" ht="18" customHeight="1">
      <c r="A17" s="106"/>
      <c r="B17" s="107"/>
      <c r="C17" s="107"/>
      <c r="D17" s="108"/>
      <c r="E17" s="113"/>
      <c r="F17" s="108"/>
      <c r="G17" s="108"/>
      <c r="H17" s="109"/>
      <c r="N17" s="36"/>
    </row>
    <row r="18" spans="1:14" s="125" customFormat="1" ht="18" customHeight="1">
      <c r="A18" s="117"/>
      <c r="B18" s="118"/>
      <c r="C18" s="119"/>
      <c r="D18" s="120" t="s">
        <v>264</v>
      </c>
      <c r="E18" s="121">
        <f>SUM(E13:E17)</f>
        <v>0</v>
      </c>
      <c r="F18" s="122"/>
      <c r="G18" s="123"/>
      <c r="H18" s="124"/>
      <c r="N18" s="126" t="s">
        <v>272</v>
      </c>
    </row>
    <row r="19" spans="1:14" s="88" customFormat="1" ht="18" customHeight="1">
      <c r="A19" s="116" t="s">
        <v>267</v>
      </c>
      <c r="B19" s="110"/>
      <c r="C19" s="102"/>
      <c r="D19" s="102"/>
      <c r="E19" s="114"/>
      <c r="F19" s="111"/>
      <c r="G19" s="103"/>
      <c r="H19" s="112"/>
      <c r="N19" s="36" t="s">
        <v>120</v>
      </c>
    </row>
    <row r="20" spans="1:14" s="88" customFormat="1" ht="18" customHeight="1">
      <c r="A20" s="106"/>
      <c r="B20" s="107"/>
      <c r="C20" s="107"/>
      <c r="D20" s="108"/>
      <c r="E20" s="113"/>
      <c r="F20" s="108"/>
      <c r="G20" s="108"/>
      <c r="H20" s="109"/>
      <c r="N20" s="36"/>
    </row>
    <row r="21" spans="1:14" s="88" customFormat="1" ht="18" customHeight="1">
      <c r="A21" s="106"/>
      <c r="B21" s="107"/>
      <c r="C21" s="107"/>
      <c r="D21" s="108"/>
      <c r="E21" s="113"/>
      <c r="F21" s="108"/>
      <c r="G21" s="108"/>
      <c r="H21" s="109"/>
      <c r="N21" s="36"/>
    </row>
    <row r="22" spans="1:14" s="88" customFormat="1" ht="18" customHeight="1">
      <c r="A22" s="106"/>
      <c r="B22" s="107"/>
      <c r="C22" s="107"/>
      <c r="D22" s="108"/>
      <c r="E22" s="113"/>
      <c r="F22" s="108"/>
      <c r="G22" s="108"/>
      <c r="H22" s="109"/>
      <c r="N22" s="36"/>
    </row>
    <row r="23" spans="1:14" s="88" customFormat="1" ht="18" customHeight="1">
      <c r="A23" s="106"/>
      <c r="B23" s="107"/>
      <c r="C23" s="107"/>
      <c r="D23" s="108"/>
      <c r="E23" s="113"/>
      <c r="F23" s="108"/>
      <c r="G23" s="108"/>
      <c r="H23" s="109"/>
      <c r="N23" s="36"/>
    </row>
    <row r="24" spans="1:14" s="88" customFormat="1" ht="18" customHeight="1">
      <c r="A24" s="106"/>
      <c r="B24" s="107"/>
      <c r="C24" s="107"/>
      <c r="D24" s="108"/>
      <c r="E24" s="113"/>
      <c r="F24" s="108"/>
      <c r="G24" s="108"/>
      <c r="H24" s="109"/>
      <c r="N24" s="36"/>
    </row>
    <row r="25" spans="1:14" s="125" customFormat="1" ht="18" customHeight="1">
      <c r="A25" s="117"/>
      <c r="B25" s="118"/>
      <c r="C25" s="119"/>
      <c r="D25" s="120" t="s">
        <v>264</v>
      </c>
      <c r="E25" s="121">
        <f>SUM(E20:E24)</f>
        <v>0</v>
      </c>
      <c r="F25" s="122"/>
      <c r="G25" s="123"/>
      <c r="H25" s="124"/>
      <c r="N25" s="126" t="s">
        <v>121</v>
      </c>
    </row>
    <row r="26" spans="1:14" s="125" customFormat="1" ht="18" customHeight="1">
      <c r="A26" s="116"/>
      <c r="B26" s="127"/>
      <c r="C26" s="127"/>
      <c r="D26" s="128" t="s">
        <v>268</v>
      </c>
      <c r="E26" s="129">
        <f>SUM(E11+E18+E25)</f>
        <v>0</v>
      </c>
      <c r="F26" s="130"/>
      <c r="G26" s="131"/>
      <c r="H26" s="132"/>
      <c r="N26" s="126" t="s">
        <v>122</v>
      </c>
    </row>
    <row r="27" spans="1:14" s="89" customFormat="1" ht="15" customHeight="1">
      <c r="A27" s="90"/>
      <c r="B27" s="91"/>
      <c r="C27" s="91"/>
      <c r="D27" s="92"/>
      <c r="E27" s="93"/>
      <c r="F27" s="94"/>
      <c r="G27" s="94"/>
      <c r="H27" s="95"/>
      <c r="I27" s="90"/>
    </row>
    <row r="28" spans="1:14" ht="28.5" customHeight="1">
      <c r="A28" s="184" t="s">
        <v>273</v>
      </c>
      <c r="B28" s="184"/>
      <c r="C28" s="184"/>
      <c r="D28" s="184"/>
      <c r="E28" s="184"/>
      <c r="F28" s="184"/>
      <c r="G28" s="184"/>
      <c r="H28" s="184"/>
    </row>
    <row r="29" spans="1:14" ht="28.5" customHeight="1">
      <c r="A29" s="184" t="s">
        <v>274</v>
      </c>
      <c r="B29" s="184"/>
      <c r="C29" s="184"/>
      <c r="D29" s="184"/>
      <c r="E29" s="184"/>
      <c r="F29" s="184"/>
      <c r="G29" s="184"/>
      <c r="H29" s="184"/>
    </row>
  </sheetData>
  <sheetProtection sheet="1" selectLockedCells="1"/>
  <mergeCells count="2">
    <mergeCell ref="A28:H28"/>
    <mergeCell ref="A29:H29"/>
  </mergeCells>
  <dataValidations count="1">
    <dataValidation type="list" allowBlank="1" showInputMessage="1" showErrorMessage="1" error="El formato de la fecha debe ser DD/MM/AAAA" sqref="D6:D10 F6:G10 D13:D17 F13:G17 D20:D24 F20:G24" xr:uid="{3B0E914F-32C7-4DC4-823F-DE660EBDEA67}">
      <formula1>SI_NO</formula1>
    </dataValidation>
  </dataValidations>
  <printOptions horizontalCentered="1"/>
  <pageMargins left="0.39370078740157483" right="0" top="1.1811023622047245" bottom="0.23622047244094491" header="0.31496062992125984" footer="0.11811023622047245"/>
  <pageSetup paperSize="9" scale="71" firstPageNumber="0" orientation="landscape" horizontalDpi="300" verticalDpi="300" r:id="rId1"/>
  <headerFooter alignWithMargins="0">
    <oddHeader>&amp;L&amp;"Verdana,Negrita"&amp;14&amp;K03+000
DATOS DEL PROYECTO&amp;R&amp;G</oddHeader>
    <oddFooter>&amp;R&amp;"FrutigerNext LT Regular,Normal"&amp;8Página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3:D182"/>
  <sheetViews>
    <sheetView topLeftCell="A144" workbookViewId="0">
      <selection activeCell="A183" sqref="A183:XFD196"/>
    </sheetView>
  </sheetViews>
  <sheetFormatPr baseColWidth="10" defaultColWidth="11.44140625" defaultRowHeight="13.8"/>
  <cols>
    <col min="1" max="1" width="55.44140625" style="9" customWidth="1"/>
    <col min="2" max="2" width="9.33203125" style="10" customWidth="1"/>
    <col min="3" max="3" width="11.44140625" style="10"/>
    <col min="4" max="16384" width="11.44140625" style="9"/>
  </cols>
  <sheetData>
    <row r="3" spans="1:3">
      <c r="A3" s="7" t="s">
        <v>3</v>
      </c>
      <c r="B3" s="8"/>
      <c r="C3" s="8"/>
    </row>
    <row r="4" spans="1:3">
      <c r="A4" s="9" t="s">
        <v>5</v>
      </c>
      <c r="B4" s="10" t="s">
        <v>2</v>
      </c>
    </row>
    <row r="5" spans="1:3">
      <c r="A5" s="9" t="s">
        <v>4</v>
      </c>
    </row>
    <row r="7" spans="1:3">
      <c r="A7" s="7" t="s">
        <v>84</v>
      </c>
      <c r="B7" s="8"/>
      <c r="C7" s="11"/>
    </row>
    <row r="8" spans="1:3">
      <c r="A8" s="9" t="s">
        <v>6</v>
      </c>
      <c r="B8" s="12">
        <v>1</v>
      </c>
    </row>
    <row r="9" spans="1:3">
      <c r="A9" s="9" t="s">
        <v>7</v>
      </c>
      <c r="B9" s="12">
        <v>2</v>
      </c>
    </row>
    <row r="10" spans="1:3">
      <c r="A10" s="9" t="s">
        <v>8</v>
      </c>
      <c r="B10" s="12">
        <v>3</v>
      </c>
    </row>
    <row r="11" spans="1:3">
      <c r="A11" s="9" t="s">
        <v>9</v>
      </c>
      <c r="B11" s="12">
        <v>4</v>
      </c>
    </row>
    <row r="12" spans="1:3">
      <c r="A12" s="9" t="s">
        <v>10</v>
      </c>
      <c r="B12" s="12">
        <v>5</v>
      </c>
    </row>
    <row r="13" spans="1:3">
      <c r="A13" s="9" t="s">
        <v>11</v>
      </c>
      <c r="B13" s="12">
        <v>6</v>
      </c>
    </row>
    <row r="14" spans="1:3">
      <c r="A14" s="9" t="s">
        <v>12</v>
      </c>
      <c r="B14" s="12">
        <v>7</v>
      </c>
    </row>
    <row r="15" spans="1:3">
      <c r="A15" s="9" t="s">
        <v>13</v>
      </c>
      <c r="B15" s="12">
        <v>8</v>
      </c>
    </row>
    <row r="16" spans="1:3">
      <c r="A16" s="9" t="s">
        <v>14</v>
      </c>
      <c r="B16" s="12">
        <v>9</v>
      </c>
    </row>
    <row r="17" spans="1:2">
      <c r="A17" s="9" t="s">
        <v>15</v>
      </c>
      <c r="B17" s="12">
        <v>10</v>
      </c>
    </row>
    <row r="18" spans="1:2">
      <c r="A18" s="9" t="s">
        <v>16</v>
      </c>
      <c r="B18" s="12">
        <v>11</v>
      </c>
    </row>
    <row r="19" spans="1:2">
      <c r="A19" s="9" t="s">
        <v>17</v>
      </c>
      <c r="B19" s="12">
        <v>12</v>
      </c>
    </row>
    <row r="20" spans="1:2">
      <c r="A20" s="9" t="s">
        <v>18</v>
      </c>
      <c r="B20" s="12">
        <v>13</v>
      </c>
    </row>
    <row r="21" spans="1:2">
      <c r="A21" s="9" t="s">
        <v>19</v>
      </c>
      <c r="B21" s="12">
        <v>14</v>
      </c>
    </row>
    <row r="22" spans="1:2">
      <c r="A22" s="9" t="s">
        <v>20</v>
      </c>
      <c r="B22" s="12">
        <v>15</v>
      </c>
    </row>
    <row r="23" spans="1:2">
      <c r="A23" s="9" t="s">
        <v>21</v>
      </c>
      <c r="B23" s="12">
        <v>16</v>
      </c>
    </row>
    <row r="24" spans="1:2">
      <c r="A24" s="9" t="s">
        <v>22</v>
      </c>
      <c r="B24" s="12">
        <v>17</v>
      </c>
    </row>
    <row r="25" spans="1:2">
      <c r="A25" s="9" t="s">
        <v>23</v>
      </c>
      <c r="B25" s="12">
        <v>18</v>
      </c>
    </row>
    <row r="26" spans="1:2">
      <c r="A26" s="9" t="s">
        <v>24</v>
      </c>
      <c r="B26" s="12">
        <v>19</v>
      </c>
    </row>
    <row r="27" spans="1:2">
      <c r="A27" s="9" t="s">
        <v>25</v>
      </c>
      <c r="B27" s="12">
        <v>20</v>
      </c>
    </row>
    <row r="28" spans="1:2">
      <c r="A28" s="9" t="s">
        <v>26</v>
      </c>
      <c r="B28" s="12">
        <v>21</v>
      </c>
    </row>
    <row r="29" spans="1:2">
      <c r="A29" s="9" t="s">
        <v>27</v>
      </c>
      <c r="B29" s="12">
        <v>22</v>
      </c>
    </row>
    <row r="30" spans="1:2">
      <c r="A30" s="9" t="s">
        <v>28</v>
      </c>
      <c r="B30" s="12">
        <v>23</v>
      </c>
    </row>
    <row r="31" spans="1:2">
      <c r="A31" s="9" t="s">
        <v>29</v>
      </c>
      <c r="B31" s="12">
        <v>24</v>
      </c>
    </row>
    <row r="32" spans="1:2">
      <c r="A32" s="9" t="s">
        <v>30</v>
      </c>
      <c r="B32" s="12">
        <v>25</v>
      </c>
    </row>
    <row r="33" spans="1:2">
      <c r="A33" s="9" t="s">
        <v>31</v>
      </c>
      <c r="B33" s="12">
        <v>26</v>
      </c>
    </row>
    <row r="34" spans="1:2">
      <c r="A34" s="9" t="s">
        <v>32</v>
      </c>
      <c r="B34" s="12">
        <v>27</v>
      </c>
    </row>
    <row r="35" spans="1:2">
      <c r="A35" s="9" t="s">
        <v>33</v>
      </c>
      <c r="B35" s="12">
        <v>28</v>
      </c>
    </row>
    <row r="36" spans="1:2">
      <c r="A36" s="9" t="s">
        <v>34</v>
      </c>
      <c r="B36" s="12">
        <v>29</v>
      </c>
    </row>
    <row r="37" spans="1:2">
      <c r="A37" s="9" t="s">
        <v>35</v>
      </c>
      <c r="B37" s="12">
        <v>30</v>
      </c>
    </row>
    <row r="38" spans="1:2">
      <c r="A38" s="9" t="s">
        <v>36</v>
      </c>
      <c r="B38" s="12">
        <v>31</v>
      </c>
    </row>
    <row r="39" spans="1:2">
      <c r="A39" s="9" t="s">
        <v>37</v>
      </c>
      <c r="B39" s="12">
        <v>32</v>
      </c>
    </row>
    <row r="40" spans="1:2">
      <c r="A40" s="9" t="s">
        <v>38</v>
      </c>
      <c r="B40" s="12">
        <v>33</v>
      </c>
    </row>
    <row r="41" spans="1:2">
      <c r="A41" s="9" t="s">
        <v>39</v>
      </c>
      <c r="B41" s="12">
        <v>34</v>
      </c>
    </row>
    <row r="42" spans="1:2">
      <c r="A42" s="9" t="s">
        <v>40</v>
      </c>
      <c r="B42" s="12">
        <v>35</v>
      </c>
    </row>
    <row r="43" spans="1:2">
      <c r="A43" s="9" t="s">
        <v>41</v>
      </c>
      <c r="B43" s="12">
        <v>36</v>
      </c>
    </row>
    <row r="44" spans="1:2">
      <c r="A44" s="9" t="s">
        <v>42</v>
      </c>
      <c r="B44" s="12">
        <v>37</v>
      </c>
    </row>
    <row r="45" spans="1:2">
      <c r="A45" s="9" t="s">
        <v>43</v>
      </c>
      <c r="B45" s="12">
        <v>38</v>
      </c>
    </row>
    <row r="46" spans="1:2">
      <c r="A46" s="9" t="s">
        <v>44</v>
      </c>
      <c r="B46" s="12">
        <v>39</v>
      </c>
    </row>
    <row r="47" spans="1:2">
      <c r="A47" s="9" t="s">
        <v>45</v>
      </c>
      <c r="B47" s="12">
        <v>40</v>
      </c>
    </row>
    <row r="48" spans="1:2">
      <c r="A48" s="9" t="s">
        <v>46</v>
      </c>
      <c r="B48" s="12">
        <v>41</v>
      </c>
    </row>
    <row r="49" spans="1:2">
      <c r="A49" s="9" t="s">
        <v>47</v>
      </c>
      <c r="B49" s="12">
        <v>42</v>
      </c>
    </row>
    <row r="50" spans="1:2">
      <c r="A50" s="9" t="s">
        <v>48</v>
      </c>
      <c r="B50" s="12">
        <v>43</v>
      </c>
    </row>
    <row r="51" spans="1:2">
      <c r="A51" s="9" t="s">
        <v>49</v>
      </c>
      <c r="B51" s="12">
        <v>44</v>
      </c>
    </row>
    <row r="52" spans="1:2">
      <c r="A52" s="9" t="s">
        <v>50</v>
      </c>
      <c r="B52" s="12">
        <v>45</v>
      </c>
    </row>
    <row r="53" spans="1:2">
      <c r="A53" s="9" t="s">
        <v>51</v>
      </c>
      <c r="B53" s="12">
        <v>46</v>
      </c>
    </row>
    <row r="54" spans="1:2">
      <c r="A54" s="9" t="s">
        <v>52</v>
      </c>
      <c r="B54" s="12">
        <v>47</v>
      </c>
    </row>
    <row r="55" spans="1:2">
      <c r="A55" s="9" t="s">
        <v>53</v>
      </c>
      <c r="B55" s="12">
        <v>48</v>
      </c>
    </row>
    <row r="56" spans="1:2">
      <c r="A56" s="9" t="s">
        <v>54</v>
      </c>
      <c r="B56" s="12">
        <v>49</v>
      </c>
    </row>
    <row r="57" spans="1:2">
      <c r="A57" s="9" t="s">
        <v>55</v>
      </c>
      <c r="B57" s="12">
        <v>50</v>
      </c>
    </row>
    <row r="58" spans="1:2">
      <c r="A58" s="9" t="s">
        <v>56</v>
      </c>
      <c r="B58" s="12">
        <v>51</v>
      </c>
    </row>
    <row r="59" spans="1:2">
      <c r="A59" s="9" t="s">
        <v>57</v>
      </c>
      <c r="B59" s="12">
        <v>52</v>
      </c>
    </row>
    <row r="60" spans="1:2">
      <c r="A60" s="9" t="s">
        <v>58</v>
      </c>
      <c r="B60" s="12">
        <v>53</v>
      </c>
    </row>
    <row r="61" spans="1:2">
      <c r="A61" s="9" t="s">
        <v>59</v>
      </c>
      <c r="B61" s="12">
        <v>54</v>
      </c>
    </row>
    <row r="62" spans="1:2">
      <c r="A62" s="9" t="s">
        <v>60</v>
      </c>
      <c r="B62" s="12">
        <v>55</v>
      </c>
    </row>
    <row r="63" spans="1:2">
      <c r="A63" s="9" t="s">
        <v>61</v>
      </c>
      <c r="B63" s="12">
        <v>56</v>
      </c>
    </row>
    <row r="64" spans="1:2">
      <c r="A64" s="9" t="s">
        <v>62</v>
      </c>
      <c r="B64" s="12">
        <v>57</v>
      </c>
    </row>
    <row r="65" spans="1:2">
      <c r="A65" s="9" t="s">
        <v>63</v>
      </c>
      <c r="B65" s="12">
        <v>58</v>
      </c>
    </row>
    <row r="66" spans="1:2">
      <c r="A66" s="9" t="s">
        <v>64</v>
      </c>
      <c r="B66" s="12">
        <v>59</v>
      </c>
    </row>
    <row r="67" spans="1:2">
      <c r="A67" s="9" t="s">
        <v>65</v>
      </c>
      <c r="B67" s="12">
        <v>60</v>
      </c>
    </row>
    <row r="68" spans="1:2">
      <c r="A68" s="9" t="s">
        <v>66</v>
      </c>
      <c r="B68" s="12">
        <v>61</v>
      </c>
    </row>
    <row r="69" spans="1:2">
      <c r="A69" s="9" t="s">
        <v>67</v>
      </c>
      <c r="B69" s="12">
        <v>62</v>
      </c>
    </row>
    <row r="70" spans="1:2">
      <c r="A70" s="9" t="s">
        <v>68</v>
      </c>
      <c r="B70" s="12">
        <v>63</v>
      </c>
    </row>
    <row r="71" spans="1:2">
      <c r="A71" s="9" t="s">
        <v>69</v>
      </c>
      <c r="B71" s="12">
        <v>64</v>
      </c>
    </row>
    <row r="72" spans="1:2">
      <c r="A72" s="9" t="s">
        <v>70</v>
      </c>
      <c r="B72" s="12">
        <v>65</v>
      </c>
    </row>
    <row r="73" spans="1:2">
      <c r="A73" s="9" t="s">
        <v>71</v>
      </c>
      <c r="B73" s="12">
        <v>66</v>
      </c>
    </row>
    <row r="74" spans="1:2">
      <c r="A74" s="9" t="s">
        <v>72</v>
      </c>
      <c r="B74" s="12">
        <v>67</v>
      </c>
    </row>
    <row r="75" spans="1:2">
      <c r="A75" s="9" t="s">
        <v>73</v>
      </c>
      <c r="B75" s="12">
        <v>68</v>
      </c>
    </row>
    <row r="76" spans="1:2">
      <c r="A76" s="9" t="s">
        <v>74</v>
      </c>
      <c r="B76" s="12">
        <v>69</v>
      </c>
    </row>
    <row r="77" spans="1:2">
      <c r="A77" s="9" t="s">
        <v>75</v>
      </c>
      <c r="B77" s="12">
        <v>70</v>
      </c>
    </row>
    <row r="78" spans="1:2">
      <c r="A78" s="9" t="s">
        <v>76</v>
      </c>
      <c r="B78" s="12">
        <v>71</v>
      </c>
    </row>
    <row r="79" spans="1:2">
      <c r="A79" s="9" t="s">
        <v>77</v>
      </c>
      <c r="B79" s="12">
        <v>72</v>
      </c>
    </row>
    <row r="80" spans="1:2">
      <c r="A80" s="9" t="s">
        <v>78</v>
      </c>
      <c r="B80" s="12">
        <v>73</v>
      </c>
    </row>
    <row r="81" spans="1:4">
      <c r="A81" s="9" t="s">
        <v>79</v>
      </c>
      <c r="B81" s="12">
        <v>74</v>
      </c>
    </row>
    <row r="82" spans="1:4">
      <c r="A82" s="9" t="s">
        <v>80</v>
      </c>
      <c r="B82" s="12">
        <v>75</v>
      </c>
    </row>
    <row r="83" spans="1:4">
      <c r="A83" s="9" t="s">
        <v>81</v>
      </c>
      <c r="B83" s="12">
        <v>76</v>
      </c>
    </row>
    <row r="84" spans="1:4">
      <c r="A84" s="9" t="s">
        <v>82</v>
      </c>
      <c r="B84" s="12">
        <v>77</v>
      </c>
    </row>
    <row r="85" spans="1:4">
      <c r="A85" s="9" t="s">
        <v>83</v>
      </c>
      <c r="B85" s="12">
        <v>78</v>
      </c>
    </row>
    <row r="87" spans="1:4">
      <c r="A87" s="15" t="s">
        <v>150</v>
      </c>
      <c r="B87" s="15"/>
      <c r="C87" s="15"/>
    </row>
    <row r="88" spans="1:4">
      <c r="A88" s="13" t="s">
        <v>124</v>
      </c>
      <c r="B88" s="14">
        <v>1</v>
      </c>
      <c r="C88" s="13"/>
    </row>
    <row r="89" spans="1:4">
      <c r="A89" s="13" t="s">
        <v>125</v>
      </c>
      <c r="B89" s="14">
        <v>2</v>
      </c>
      <c r="C89" s="13"/>
    </row>
    <row r="90" spans="1:4">
      <c r="A90" s="13" t="s">
        <v>126</v>
      </c>
      <c r="B90" s="14">
        <v>3</v>
      </c>
      <c r="C90" s="13"/>
    </row>
    <row r="91" spans="1:4">
      <c r="A91" s="13" t="s">
        <v>127</v>
      </c>
      <c r="B91" s="14">
        <v>4</v>
      </c>
      <c r="C91" s="13"/>
    </row>
    <row r="92" spans="1:4">
      <c r="A92" s="13" t="s">
        <v>128</v>
      </c>
      <c r="B92" s="14">
        <v>5</v>
      </c>
      <c r="C92" s="13"/>
    </row>
    <row r="94" spans="1:4">
      <c r="A94" s="15" t="s">
        <v>149</v>
      </c>
      <c r="B94" s="11"/>
      <c r="C94" s="11"/>
    </row>
    <row r="95" spans="1:4">
      <c r="A95" s="13" t="s">
        <v>129</v>
      </c>
      <c r="B95" s="10">
        <f>B$88</f>
        <v>1</v>
      </c>
      <c r="C95" s="38" t="str">
        <f>A$88</f>
        <v>AGROALIMENTACIÓN</v>
      </c>
      <c r="D95" s="9">
        <v>1</v>
      </c>
    </row>
    <row r="96" spans="1:4">
      <c r="A96" s="13" t="s">
        <v>130</v>
      </c>
      <c r="B96" s="10">
        <f t="shared" ref="B96:B98" si="0">B$88</f>
        <v>1</v>
      </c>
      <c r="C96" s="38" t="str">
        <f t="shared" ref="C96:C98" si="1">A$88</f>
        <v>AGROALIMENTACIÓN</v>
      </c>
      <c r="D96" s="9">
        <v>2</v>
      </c>
    </row>
    <row r="97" spans="1:4">
      <c r="A97" s="13" t="s">
        <v>131</v>
      </c>
      <c r="B97" s="10">
        <f t="shared" si="0"/>
        <v>1</v>
      </c>
      <c r="C97" s="38" t="str">
        <f t="shared" si="1"/>
        <v>AGROALIMENTACIÓN</v>
      </c>
      <c r="D97" s="9">
        <v>3</v>
      </c>
    </row>
    <row r="98" spans="1:4">
      <c r="A98" s="13" t="s">
        <v>132</v>
      </c>
      <c r="B98" s="10">
        <f t="shared" si="0"/>
        <v>1</v>
      </c>
      <c r="C98" s="38" t="str">
        <f t="shared" si="1"/>
        <v>AGROALIMENTACIÓN</v>
      </c>
      <c r="D98" s="9">
        <v>4</v>
      </c>
    </row>
    <row r="99" spans="1:4">
      <c r="A99" s="13" t="s">
        <v>133</v>
      </c>
      <c r="B99" s="10">
        <f>B$89</f>
        <v>2</v>
      </c>
      <c r="C99" s="38" t="str">
        <f>A$89</f>
        <v>ENVEJECIMIENTO ACTIVO Y SALUDABLE</v>
      </c>
      <c r="D99" s="9">
        <v>5</v>
      </c>
    </row>
    <row r="100" spans="1:4">
      <c r="A100" s="13" t="s">
        <v>134</v>
      </c>
      <c r="B100" s="10">
        <f t="shared" ref="B100:B102" si="2">B$89</f>
        <v>2</v>
      </c>
      <c r="C100" s="38" t="str">
        <f t="shared" ref="C100:C102" si="3">A$89</f>
        <v>ENVEJECIMIENTO ACTIVO Y SALUDABLE</v>
      </c>
      <c r="D100" s="9">
        <v>6</v>
      </c>
    </row>
    <row r="101" spans="1:4">
      <c r="A101" s="13" t="s">
        <v>135</v>
      </c>
      <c r="B101" s="10">
        <f t="shared" si="2"/>
        <v>2</v>
      </c>
      <c r="C101" s="38" t="str">
        <f t="shared" si="3"/>
        <v>ENVEJECIMIENTO ACTIVO Y SALUDABLE</v>
      </c>
      <c r="D101" s="9">
        <v>7</v>
      </c>
    </row>
    <row r="102" spans="1:4">
      <c r="A102" s="13" t="s">
        <v>136</v>
      </c>
      <c r="B102" s="10">
        <f t="shared" si="2"/>
        <v>2</v>
      </c>
      <c r="C102" s="38" t="str">
        <f t="shared" si="3"/>
        <v>ENVEJECIMIENTO ACTIVO Y SALUDABLE</v>
      </c>
      <c r="D102" s="9">
        <v>8</v>
      </c>
    </row>
    <row r="103" spans="1:4">
      <c r="A103" s="13" t="s">
        <v>137</v>
      </c>
      <c r="B103" s="10">
        <f t="shared" ref="B103:B106" si="4">B$90</f>
        <v>3</v>
      </c>
      <c r="C103" s="38" t="str">
        <f t="shared" ref="C103:C106" si="5">A$90</f>
        <v>PATRIMONIO Y BIODIVERSIDAD</v>
      </c>
      <c r="D103" s="9">
        <v>9</v>
      </c>
    </row>
    <row r="104" spans="1:4">
      <c r="A104" s="13" t="s">
        <v>138</v>
      </c>
      <c r="B104" s="10">
        <f t="shared" si="4"/>
        <v>3</v>
      </c>
      <c r="C104" s="38" t="str">
        <f t="shared" si="5"/>
        <v>PATRIMONIO Y BIODIVERSIDAD</v>
      </c>
      <c r="D104" s="9">
        <v>10</v>
      </c>
    </row>
    <row r="105" spans="1:4">
      <c r="A105" s="13" t="s">
        <v>139</v>
      </c>
      <c r="B105" s="10">
        <f t="shared" si="4"/>
        <v>3</v>
      </c>
      <c r="C105" s="38" t="str">
        <f t="shared" si="5"/>
        <v>PATRIMONIO Y BIODIVERSIDAD</v>
      </c>
      <c r="D105" s="9">
        <v>11</v>
      </c>
    </row>
    <row r="106" spans="1:4">
      <c r="A106" s="13" t="s">
        <v>140</v>
      </c>
      <c r="B106" s="10">
        <f t="shared" si="4"/>
        <v>3</v>
      </c>
      <c r="C106" s="38" t="str">
        <f t="shared" si="5"/>
        <v>PATRIMONIO Y BIODIVERSIDAD</v>
      </c>
      <c r="D106" s="9">
        <v>12</v>
      </c>
    </row>
    <row r="107" spans="1:4">
      <c r="A107" s="13" t="s">
        <v>141</v>
      </c>
      <c r="B107" s="10">
        <f>B$91</f>
        <v>4</v>
      </c>
      <c r="C107" s="38" t="str">
        <f>A$91</f>
        <v>ENERGÍA Y CIRCULARIDAD</v>
      </c>
      <c r="D107" s="9">
        <v>13</v>
      </c>
    </row>
    <row r="108" spans="1:4">
      <c r="A108" s="13" t="s">
        <v>142</v>
      </c>
      <c r="B108" s="10">
        <f t="shared" ref="B108:B110" si="6">B$91</f>
        <v>4</v>
      </c>
      <c r="C108" s="38" t="str">
        <f t="shared" ref="C108:C110" si="7">A$91</f>
        <v>ENERGÍA Y CIRCULARIDAD</v>
      </c>
      <c r="D108" s="9">
        <v>14</v>
      </c>
    </row>
    <row r="109" spans="1:4">
      <c r="A109" s="13" t="s">
        <v>143</v>
      </c>
      <c r="B109" s="10">
        <f t="shared" si="6"/>
        <v>4</v>
      </c>
      <c r="C109" s="38" t="str">
        <f t="shared" si="7"/>
        <v>ENERGÍA Y CIRCULARIDAD</v>
      </c>
      <c r="D109" s="9">
        <v>15</v>
      </c>
    </row>
    <row r="110" spans="1:4">
      <c r="A110" s="13" t="s">
        <v>144</v>
      </c>
      <c r="B110" s="10">
        <f t="shared" si="6"/>
        <v>4</v>
      </c>
      <c r="C110" s="38" t="str">
        <f t="shared" si="7"/>
        <v>ENERGÍA Y CIRCULARIDAD</v>
      </c>
      <c r="D110" s="9">
        <v>16</v>
      </c>
    </row>
    <row r="111" spans="1:4">
      <c r="A111" s="13" t="s">
        <v>145</v>
      </c>
      <c r="B111" s="10">
        <f>B$92</f>
        <v>5</v>
      </c>
      <c r="C111" s="38" t="str">
        <f>A$92</f>
        <v>INDUSTRIA INTELIGENTE Y RESILIENTE</v>
      </c>
      <c r="D111" s="9">
        <v>17</v>
      </c>
    </row>
    <row r="112" spans="1:4">
      <c r="A112" s="13" t="s">
        <v>146</v>
      </c>
      <c r="B112" s="10">
        <f t="shared" ref="B112:B114" si="8">B$92</f>
        <v>5</v>
      </c>
      <c r="C112" s="38" t="str">
        <f t="shared" ref="C112:C114" si="9">A$92</f>
        <v>INDUSTRIA INTELIGENTE Y RESILIENTE</v>
      </c>
      <c r="D112" s="9">
        <v>18</v>
      </c>
    </row>
    <row r="113" spans="1:4">
      <c r="A113" s="13" t="s">
        <v>147</v>
      </c>
      <c r="B113" s="10">
        <f t="shared" si="8"/>
        <v>5</v>
      </c>
      <c r="C113" s="38" t="str">
        <f t="shared" si="9"/>
        <v>INDUSTRIA INTELIGENTE Y RESILIENTE</v>
      </c>
      <c r="D113" s="9">
        <v>19</v>
      </c>
    </row>
    <row r="114" spans="1:4">
      <c r="A114" s="13" t="s">
        <v>148</v>
      </c>
      <c r="B114" s="10">
        <f t="shared" si="8"/>
        <v>5</v>
      </c>
      <c r="C114" s="38" t="str">
        <f t="shared" si="9"/>
        <v>INDUSTRIA INTELIGENTE Y RESILIENTE</v>
      </c>
      <c r="D114" s="9">
        <v>20</v>
      </c>
    </row>
    <row r="115" spans="1:4">
      <c r="A115" s="13"/>
      <c r="C115" s="38"/>
    </row>
    <row r="116" spans="1:4">
      <c r="A116" s="15" t="s">
        <v>151</v>
      </c>
      <c r="B116" s="11"/>
      <c r="C116" s="11"/>
    </row>
    <row r="117" spans="1:4">
      <c r="A117" s="60" t="s">
        <v>152</v>
      </c>
      <c r="B117" s="10">
        <f>D$95</f>
        <v>1</v>
      </c>
      <c r="C117" s="38" t="str">
        <f>A$95</f>
        <v>Biotecnología al servicio de la seguridad alimentaria y del desarrollo de nuevos alimentos</v>
      </c>
    </row>
    <row r="118" spans="1:4">
      <c r="A118" s="60" t="s">
        <v>153</v>
      </c>
      <c r="B118" s="10">
        <f t="shared" ref="B118:B120" si="10">D$95</f>
        <v>1</v>
      </c>
      <c r="C118" s="38" t="str">
        <f t="shared" ref="C118:C120" si="11">A$95</f>
        <v>Biotecnología al servicio de la seguridad alimentaria y del desarrollo de nuevos alimentos</v>
      </c>
    </row>
    <row r="119" spans="1:4">
      <c r="A119" s="60" t="s">
        <v>154</v>
      </c>
      <c r="B119" s="10">
        <f t="shared" si="10"/>
        <v>1</v>
      </c>
      <c r="C119" s="38" t="str">
        <f t="shared" si="11"/>
        <v>Biotecnología al servicio de la seguridad alimentaria y del desarrollo de nuevos alimentos</v>
      </c>
    </row>
    <row r="120" spans="1:4">
      <c r="A120" s="61" t="s">
        <v>155</v>
      </c>
      <c r="B120" s="10">
        <f t="shared" si="10"/>
        <v>1</v>
      </c>
      <c r="C120" s="38" t="str">
        <f t="shared" si="11"/>
        <v>Biotecnología al servicio de la seguridad alimentaria y del desarrollo de nuevos alimentos</v>
      </c>
    </row>
    <row r="121" spans="1:4">
      <c r="A121" s="61" t="s">
        <v>156</v>
      </c>
      <c r="B121" s="10">
        <f>D$96</f>
        <v>2</v>
      </c>
      <c r="C121" s="38" t="str">
        <f>A$96</f>
        <v>Sostenibilidad y economía circular en el sector agroalimentario</v>
      </c>
    </row>
    <row r="122" spans="1:4">
      <c r="A122" s="62" t="s">
        <v>157</v>
      </c>
      <c r="B122" s="10">
        <f t="shared" ref="B122:B125" si="12">D$96</f>
        <v>2</v>
      </c>
      <c r="C122" s="38" t="str">
        <f t="shared" ref="C122:C125" si="13">A$96</f>
        <v>Sostenibilidad y economía circular en el sector agroalimentario</v>
      </c>
    </row>
    <row r="123" spans="1:4">
      <c r="A123" s="62" t="s">
        <v>158</v>
      </c>
      <c r="B123" s="10">
        <f t="shared" si="12"/>
        <v>2</v>
      </c>
      <c r="C123" s="38" t="str">
        <f t="shared" si="13"/>
        <v>Sostenibilidad y economía circular en el sector agroalimentario</v>
      </c>
    </row>
    <row r="124" spans="1:4">
      <c r="A124" s="62" t="s">
        <v>159</v>
      </c>
      <c r="B124" s="10">
        <f t="shared" si="12"/>
        <v>2</v>
      </c>
      <c r="C124" s="38" t="str">
        <f t="shared" si="13"/>
        <v>Sostenibilidad y economía circular en el sector agroalimentario</v>
      </c>
    </row>
    <row r="125" spans="1:4">
      <c r="A125" s="62" t="s">
        <v>160</v>
      </c>
      <c r="B125" s="10">
        <f t="shared" si="12"/>
        <v>2</v>
      </c>
      <c r="C125" s="38" t="str">
        <f t="shared" si="13"/>
        <v>Sostenibilidad y economía circular en el sector agroalimentario</v>
      </c>
    </row>
    <row r="126" spans="1:4">
      <c r="A126" s="62" t="s">
        <v>161</v>
      </c>
      <c r="B126" s="10">
        <f>D$97</f>
        <v>3</v>
      </c>
      <c r="C126" s="38" t="str">
        <f>A$97</f>
        <v>Promoción del talento y emprendimiento en el medio rural</v>
      </c>
    </row>
    <row r="127" spans="1:4">
      <c r="A127" s="62" t="s">
        <v>162</v>
      </c>
      <c r="B127" s="10">
        <f>D$97</f>
        <v>3</v>
      </c>
      <c r="C127" s="38" t="str">
        <f>A$97</f>
        <v>Promoción del talento y emprendimiento en el medio rural</v>
      </c>
    </row>
    <row r="128" spans="1:4">
      <c r="A128" s="62" t="s">
        <v>163</v>
      </c>
      <c r="B128" s="10">
        <f>D$98</f>
        <v>4</v>
      </c>
      <c r="C128" s="38" t="str">
        <f>A$98</f>
        <v>Desarrollo de estrategias digitales de la granja a la mesa</v>
      </c>
    </row>
    <row r="129" spans="1:3">
      <c r="A129" s="62" t="s">
        <v>164</v>
      </c>
      <c r="B129" s="10">
        <f>D$98</f>
        <v>4</v>
      </c>
      <c r="C129" s="38" t="str">
        <f>A$98</f>
        <v>Desarrollo de estrategias digitales de la granja a la mesa</v>
      </c>
    </row>
    <row r="130" spans="1:3">
      <c r="A130" s="13" t="s">
        <v>165</v>
      </c>
      <c r="B130" s="10">
        <f>D$99</f>
        <v>5</v>
      </c>
      <c r="C130" s="38" t="str">
        <f>A$99</f>
        <v>Promoción de la salud frente a enfermedades con alta prevalencia en Asturias y facilitación de la vida autónoma</v>
      </c>
    </row>
    <row r="131" spans="1:3">
      <c r="A131" s="13" t="s">
        <v>166</v>
      </c>
      <c r="B131" s="10">
        <f t="shared" ref="B131:B133" si="14">D$99</f>
        <v>5</v>
      </c>
      <c r="C131" s="38" t="str">
        <f t="shared" ref="C131:C133" si="15">A$99</f>
        <v>Promoción de la salud frente a enfermedades con alta prevalencia en Asturias y facilitación de la vida autónoma</v>
      </c>
    </row>
    <row r="132" spans="1:3">
      <c r="A132" s="13" t="s">
        <v>167</v>
      </c>
      <c r="B132" s="10">
        <f t="shared" si="14"/>
        <v>5</v>
      </c>
      <c r="C132" s="38" t="str">
        <f t="shared" si="15"/>
        <v>Promoción de la salud frente a enfermedades con alta prevalencia en Asturias y facilitación de la vida autónoma</v>
      </c>
    </row>
    <row r="133" spans="1:3">
      <c r="A133" s="13" t="s">
        <v>168</v>
      </c>
      <c r="B133" s="10">
        <f t="shared" si="14"/>
        <v>5</v>
      </c>
      <c r="C133" s="38" t="str">
        <f t="shared" si="15"/>
        <v>Promoción de la salud frente a enfermedades con alta prevalencia en Asturias y facilitación de la vida autónoma</v>
      </c>
    </row>
    <row r="134" spans="1:3">
      <c r="A134" s="13" t="s">
        <v>169</v>
      </c>
      <c r="B134" s="10">
        <f>D$100</f>
        <v>6</v>
      </c>
      <c r="C134" s="38" t="str">
        <f>A$100</f>
        <v>Digitalización de la asistencia médica y el diagnóstico predictivo, proactivo y personalizado</v>
      </c>
    </row>
    <row r="135" spans="1:3">
      <c r="A135" s="13" t="s">
        <v>170</v>
      </c>
      <c r="B135" s="10">
        <f t="shared" ref="B135:B136" si="16">D$100</f>
        <v>6</v>
      </c>
      <c r="C135" s="38" t="str">
        <f t="shared" ref="C135:C136" si="17">A$100</f>
        <v>Digitalización de la asistencia médica y el diagnóstico predictivo, proactivo y personalizado</v>
      </c>
    </row>
    <row r="136" spans="1:3">
      <c r="A136" s="13" t="s">
        <v>171</v>
      </c>
      <c r="B136" s="10">
        <f t="shared" si="16"/>
        <v>6</v>
      </c>
      <c r="C136" s="38" t="str">
        <f t="shared" si="17"/>
        <v>Digitalización de la asistencia médica y el diagnóstico predictivo, proactivo y personalizado</v>
      </c>
    </row>
    <row r="137" spans="1:3">
      <c r="A137" s="13" t="s">
        <v>172</v>
      </c>
      <c r="B137" s="10">
        <f>D$101</f>
        <v>7</v>
      </c>
      <c r="C137" s="38" t="str">
        <f>A$101</f>
        <v>Investigación en nuevas terapias y tratamientos avanzados</v>
      </c>
    </row>
    <row r="138" spans="1:3">
      <c r="A138" s="13" t="s">
        <v>173</v>
      </c>
      <c r="B138" s="10">
        <f t="shared" ref="B138:B141" si="18">D$101</f>
        <v>7</v>
      </c>
      <c r="C138" s="38" t="str">
        <f t="shared" ref="C138:C141" si="19">A$101</f>
        <v>Investigación en nuevas terapias y tratamientos avanzados</v>
      </c>
    </row>
    <row r="139" spans="1:3">
      <c r="A139" s="13" t="s">
        <v>174</v>
      </c>
      <c r="B139" s="10">
        <f t="shared" si="18"/>
        <v>7</v>
      </c>
      <c r="C139" s="38" t="str">
        <f t="shared" si="19"/>
        <v>Investigación en nuevas terapias y tratamientos avanzados</v>
      </c>
    </row>
    <row r="140" spans="1:3">
      <c r="A140" s="13" t="s">
        <v>175</v>
      </c>
      <c r="B140" s="10">
        <f t="shared" si="18"/>
        <v>7</v>
      </c>
      <c r="C140" s="38" t="str">
        <f t="shared" si="19"/>
        <v>Investigación en nuevas terapias y tratamientos avanzados</v>
      </c>
    </row>
    <row r="141" spans="1:3">
      <c r="A141" s="13" t="s">
        <v>176</v>
      </c>
      <c r="B141" s="10">
        <f t="shared" si="18"/>
        <v>7</v>
      </c>
      <c r="C141" s="38" t="str">
        <f t="shared" si="19"/>
        <v>Investigación en nuevas terapias y tratamientos avanzados</v>
      </c>
    </row>
    <row r="142" spans="1:3">
      <c r="A142" s="13" t="s">
        <v>177</v>
      </c>
      <c r="B142" s="10">
        <f>D$102</f>
        <v>8</v>
      </c>
      <c r="C142" s="38" t="str">
        <f>A$102</f>
        <v>Soporte a la investigación clínica: infraestructuras y personas</v>
      </c>
    </row>
    <row r="143" spans="1:3">
      <c r="A143" s="13" t="s">
        <v>178</v>
      </c>
      <c r="B143" s="10">
        <f>D$102</f>
        <v>8</v>
      </c>
      <c r="C143" s="38" t="str">
        <f>A$102</f>
        <v>Soporte a la investigación clínica: infraestructuras y personas</v>
      </c>
    </row>
    <row r="144" spans="1:3">
      <c r="A144" s="13" t="s">
        <v>179</v>
      </c>
      <c r="B144" s="10">
        <f>D$103</f>
        <v>9</v>
      </c>
      <c r="C144" s="38" t="str">
        <f>A$103</f>
        <v>Conservación de los ecosistemas naturales de Asturias</v>
      </c>
    </row>
    <row r="145" spans="1:3">
      <c r="A145" s="13" t="s">
        <v>180</v>
      </c>
      <c r="B145" s="10">
        <f t="shared" ref="B145:B146" si="20">D$103</f>
        <v>9</v>
      </c>
      <c r="C145" s="38" t="str">
        <f t="shared" ref="C145:C146" si="21">A$103</f>
        <v>Conservación de los ecosistemas naturales de Asturias</v>
      </c>
    </row>
    <row r="146" spans="1:3">
      <c r="A146" s="13" t="s">
        <v>181</v>
      </c>
      <c r="B146" s="10">
        <f t="shared" si="20"/>
        <v>9</v>
      </c>
      <c r="C146" s="38" t="str">
        <f t="shared" si="21"/>
        <v>Conservación de los ecosistemas naturales de Asturias</v>
      </c>
    </row>
    <row r="147" spans="1:3">
      <c r="A147" s="13" t="s">
        <v>182</v>
      </c>
      <c r="B147" s="10">
        <f>D$104</f>
        <v>10</v>
      </c>
      <c r="C147" s="38" t="str">
        <f>A$104</f>
        <v>Patrimonio industrial, histórico-artístico y cultural motor de crecimiento económico</v>
      </c>
    </row>
    <row r="148" spans="1:3">
      <c r="A148" s="13" t="s">
        <v>183</v>
      </c>
      <c r="B148" s="10">
        <f>D$104</f>
        <v>10</v>
      </c>
      <c r="C148" s="38" t="str">
        <f>A$104</f>
        <v>Patrimonio industrial, histórico-artístico y cultural motor de crecimiento económico</v>
      </c>
    </row>
    <row r="149" spans="1:3">
      <c r="A149" s="13" t="s">
        <v>184</v>
      </c>
      <c r="B149" s="10">
        <f>D$105</f>
        <v>11</v>
      </c>
      <c r="C149" s="38" t="str">
        <f>A$105</f>
        <v>Desarrollo de Asturias como destino turístico sostenible e inteligente</v>
      </c>
    </row>
    <row r="150" spans="1:3">
      <c r="A150" s="13" t="s">
        <v>185</v>
      </c>
      <c r="B150" s="10">
        <f>D$105</f>
        <v>11</v>
      </c>
      <c r="C150" s="38" t="str">
        <f>A$105</f>
        <v>Desarrollo de Asturias como destino turístico sostenible e inteligente</v>
      </c>
    </row>
    <row r="151" spans="1:3">
      <c r="A151" s="13" t="s">
        <v>186</v>
      </c>
      <c r="B151" s="10">
        <f>D$106</f>
        <v>12</v>
      </c>
      <c r="C151" s="38" t="str">
        <f>A$106</f>
        <v>Digitalización clave de la industria creativa</v>
      </c>
    </row>
    <row r="152" spans="1:3">
      <c r="A152" s="13" t="s">
        <v>187</v>
      </c>
      <c r="B152" s="10">
        <f>D$106</f>
        <v>12</v>
      </c>
      <c r="C152" s="38" t="str">
        <f>A$106</f>
        <v>Digitalización clave de la industria creativa</v>
      </c>
    </row>
    <row r="153" spans="1:3">
      <c r="A153" s="13" t="s">
        <v>188</v>
      </c>
      <c r="B153" s="10">
        <f>D$107</f>
        <v>13</v>
      </c>
      <c r="C153" s="38" t="str">
        <f>A$107</f>
        <v>Producción de energía limpia e hidrógeno verde</v>
      </c>
    </row>
    <row r="154" spans="1:3">
      <c r="A154" s="13" t="s">
        <v>189</v>
      </c>
      <c r="B154" s="10">
        <f t="shared" ref="B154:B156" si="22">D$107</f>
        <v>13</v>
      </c>
      <c r="C154" s="38" t="str">
        <f t="shared" ref="C154:C156" si="23">A$107</f>
        <v>Producción de energía limpia e hidrógeno verde</v>
      </c>
    </row>
    <row r="155" spans="1:3">
      <c r="A155" s="13" t="s">
        <v>190</v>
      </c>
      <c r="B155" s="10">
        <f t="shared" si="22"/>
        <v>13</v>
      </c>
      <c r="C155" s="38" t="str">
        <f t="shared" si="23"/>
        <v>Producción de energía limpia e hidrógeno verde</v>
      </c>
    </row>
    <row r="156" spans="1:3">
      <c r="A156" s="13" t="s">
        <v>191</v>
      </c>
      <c r="B156" s="10">
        <f t="shared" si="22"/>
        <v>13</v>
      </c>
      <c r="C156" s="38" t="str">
        <f t="shared" si="23"/>
        <v>Producción de energía limpia e hidrógeno verde</v>
      </c>
    </row>
    <row r="157" spans="1:3">
      <c r="A157" s="13" t="s">
        <v>192</v>
      </c>
      <c r="B157" s="10">
        <f>D$108</f>
        <v>14</v>
      </c>
      <c r="C157" s="38" t="str">
        <f>A$108</f>
        <v>Movilidad sostenible y eficiencia energética en la construcción</v>
      </c>
    </row>
    <row r="158" spans="1:3">
      <c r="A158" s="13" t="s">
        <v>193</v>
      </c>
      <c r="B158" s="10">
        <f t="shared" ref="B158:B160" si="24">D$108</f>
        <v>14</v>
      </c>
      <c r="C158" s="38" t="str">
        <f t="shared" ref="C158:C160" si="25">A$108</f>
        <v>Movilidad sostenible y eficiencia energética en la construcción</v>
      </c>
    </row>
    <row r="159" spans="1:3">
      <c r="A159" s="13" t="s">
        <v>194</v>
      </c>
      <c r="B159" s="10">
        <f t="shared" si="24"/>
        <v>14</v>
      </c>
      <c r="C159" s="38" t="str">
        <f t="shared" si="25"/>
        <v>Movilidad sostenible y eficiencia energética en la construcción</v>
      </c>
    </row>
    <row r="160" spans="1:3">
      <c r="A160" s="13" t="s">
        <v>195</v>
      </c>
      <c r="B160" s="10">
        <f t="shared" si="24"/>
        <v>14</v>
      </c>
      <c r="C160" s="38" t="str">
        <f t="shared" si="25"/>
        <v>Movilidad sostenible y eficiencia energética en la construcción</v>
      </c>
    </row>
    <row r="161" spans="1:3">
      <c r="A161" s="13" t="s">
        <v>196</v>
      </c>
      <c r="B161" s="10">
        <f>D$109</f>
        <v>15</v>
      </c>
      <c r="C161" s="38" t="str">
        <f>A$109</f>
        <v>Descarbonización de los procesos industriales</v>
      </c>
    </row>
    <row r="162" spans="1:3">
      <c r="A162" s="13" t="s">
        <v>197</v>
      </c>
      <c r="B162" s="10">
        <f t="shared" ref="B162:B164" si="26">D$109</f>
        <v>15</v>
      </c>
      <c r="C162" s="38" t="str">
        <f t="shared" ref="C162:C164" si="27">A$109</f>
        <v>Descarbonización de los procesos industriales</v>
      </c>
    </row>
    <row r="163" spans="1:3">
      <c r="A163" s="13" t="s">
        <v>198</v>
      </c>
      <c r="B163" s="10">
        <f t="shared" si="26"/>
        <v>15</v>
      </c>
      <c r="C163" s="38" t="str">
        <f t="shared" si="27"/>
        <v>Descarbonización de los procesos industriales</v>
      </c>
    </row>
    <row r="164" spans="1:3">
      <c r="A164" s="13" t="s">
        <v>199</v>
      </c>
      <c r="B164" s="10">
        <f t="shared" si="26"/>
        <v>15</v>
      </c>
      <c r="C164" s="38" t="str">
        <f t="shared" si="27"/>
        <v>Descarbonización de los procesos industriales</v>
      </c>
    </row>
    <row r="165" spans="1:3">
      <c r="A165" s="13" t="s">
        <v>200</v>
      </c>
      <c r="B165" s="10">
        <f>D$110</f>
        <v>16</v>
      </c>
      <c r="C165" s="38" t="str">
        <f>A$110</f>
        <v>Aprovechamiento de corrientes residuales en la industria. Modelos de circularidad</v>
      </c>
    </row>
    <row r="166" spans="1:3">
      <c r="A166" s="13" t="s">
        <v>201</v>
      </c>
      <c r="B166" s="10">
        <f t="shared" ref="B166:B167" si="28">D$110</f>
        <v>16</v>
      </c>
      <c r="C166" s="38" t="str">
        <f t="shared" ref="C166:C167" si="29">A$110</f>
        <v>Aprovechamiento de corrientes residuales en la industria. Modelos de circularidad</v>
      </c>
    </row>
    <row r="167" spans="1:3">
      <c r="A167" s="13" t="s">
        <v>202</v>
      </c>
      <c r="B167" s="10">
        <f t="shared" si="28"/>
        <v>16</v>
      </c>
      <c r="C167" s="38" t="str">
        <f t="shared" si="29"/>
        <v>Aprovechamiento de corrientes residuales en la industria. Modelos de circularidad</v>
      </c>
    </row>
    <row r="168" spans="1:3">
      <c r="A168" s="13" t="s">
        <v>203</v>
      </c>
      <c r="B168" s="10">
        <f>D$111</f>
        <v>17</v>
      </c>
      <c r="C168" s="38" t="str">
        <f>A$111</f>
        <v>Posicionamiento internacional de la fabricación de grandes componentes metalmecánicos</v>
      </c>
    </row>
    <row r="169" spans="1:3">
      <c r="A169" s="13" t="s">
        <v>204</v>
      </c>
      <c r="B169" s="10">
        <f t="shared" ref="B169:B171" si="30">D$111</f>
        <v>17</v>
      </c>
      <c r="C169" s="38" t="str">
        <f t="shared" ref="C169:C171" si="31">A$111</f>
        <v>Posicionamiento internacional de la fabricación de grandes componentes metalmecánicos</v>
      </c>
    </row>
    <row r="170" spans="1:3">
      <c r="A170" s="13" t="s">
        <v>205</v>
      </c>
      <c r="B170" s="10">
        <f t="shared" si="30"/>
        <v>17</v>
      </c>
      <c r="C170" s="38" t="str">
        <f t="shared" si="31"/>
        <v>Posicionamiento internacional de la fabricación de grandes componentes metalmecánicos</v>
      </c>
    </row>
    <row r="171" spans="1:3">
      <c r="A171" s="13" t="s">
        <v>206</v>
      </c>
      <c r="B171" s="10">
        <f t="shared" si="30"/>
        <v>17</v>
      </c>
      <c r="C171" s="38" t="str">
        <f t="shared" si="31"/>
        <v>Posicionamiento internacional de la fabricación de grandes componentes metalmecánicos</v>
      </c>
    </row>
    <row r="172" spans="1:3">
      <c r="A172" s="13" t="s">
        <v>207</v>
      </c>
      <c r="B172" s="10">
        <f>D$112</f>
        <v>18</v>
      </c>
      <c r="C172" s="38" t="str">
        <f>A$112</f>
        <v>Incrementar el valor añadido de la oferta industrial</v>
      </c>
    </row>
    <row r="173" spans="1:3">
      <c r="A173" s="13" t="s">
        <v>208</v>
      </c>
      <c r="B173" s="10">
        <f t="shared" ref="B173:B174" si="32">D$112</f>
        <v>18</v>
      </c>
      <c r="C173" s="38" t="str">
        <f t="shared" ref="C173:C174" si="33">A$112</f>
        <v>Incrementar el valor añadido de la oferta industrial</v>
      </c>
    </row>
    <row r="174" spans="1:3">
      <c r="A174" s="13" t="s">
        <v>209</v>
      </c>
      <c r="B174" s="10">
        <f t="shared" si="32"/>
        <v>18</v>
      </c>
      <c r="C174" s="38" t="str">
        <f t="shared" si="33"/>
        <v>Incrementar el valor añadido de la oferta industrial</v>
      </c>
    </row>
    <row r="175" spans="1:3">
      <c r="A175" s="13" t="s">
        <v>210</v>
      </c>
      <c r="B175" s="10">
        <f>D$113</f>
        <v>19</v>
      </c>
      <c r="C175" s="38" t="str">
        <f>A$113</f>
        <v>Impulsar la fábrica flexible, eficaz y conectada</v>
      </c>
    </row>
    <row r="176" spans="1:3">
      <c r="A176" s="13" t="s">
        <v>211</v>
      </c>
      <c r="B176" s="10">
        <f>D$113</f>
        <v>19</v>
      </c>
      <c r="C176" s="38" t="str">
        <f>A$113</f>
        <v>Impulsar la fábrica flexible, eficaz y conectada</v>
      </c>
    </row>
    <row r="177" spans="1:3">
      <c r="A177" s="13" t="s">
        <v>212</v>
      </c>
      <c r="B177" s="10">
        <f>D$114</f>
        <v>20</v>
      </c>
      <c r="C177" s="38" t="str">
        <f>A$114</f>
        <v>Industrialización de la fabricación aditiva e impresión 3D</v>
      </c>
    </row>
    <row r="178" spans="1:3">
      <c r="A178" s="13" t="s">
        <v>213</v>
      </c>
      <c r="B178" s="10">
        <f t="shared" ref="B178:B181" si="34">D$114</f>
        <v>20</v>
      </c>
      <c r="C178" s="38" t="str">
        <f t="shared" ref="C178:C181" si="35">A$114</f>
        <v>Industrialización de la fabricación aditiva e impresión 3D</v>
      </c>
    </row>
    <row r="179" spans="1:3">
      <c r="A179" s="13" t="s">
        <v>214</v>
      </c>
      <c r="B179" s="10">
        <f t="shared" si="34"/>
        <v>20</v>
      </c>
      <c r="C179" s="38" t="str">
        <f t="shared" si="35"/>
        <v>Industrialización de la fabricación aditiva e impresión 3D</v>
      </c>
    </row>
    <row r="180" spans="1:3">
      <c r="A180" s="13" t="s">
        <v>215</v>
      </c>
      <c r="B180" s="10">
        <f t="shared" si="34"/>
        <v>20</v>
      </c>
      <c r="C180" s="38" t="str">
        <f t="shared" si="35"/>
        <v>Industrialización de la fabricación aditiva e impresión 3D</v>
      </c>
    </row>
    <row r="181" spans="1:3">
      <c r="A181" s="13" t="s">
        <v>216</v>
      </c>
      <c r="B181" s="10">
        <f t="shared" si="34"/>
        <v>20</v>
      </c>
      <c r="C181" s="38" t="str">
        <f t="shared" si="35"/>
        <v>Industrialización de la fabricación aditiva e impresión 3D</v>
      </c>
    </row>
    <row r="182" spans="1:3">
      <c r="A182" s="13"/>
      <c r="C182" s="3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2FBC2CE0F6934A4C84A4BB36B7E16799" ma:contentTypeVersion="25" ma:contentTypeDescription="Plantilla Formularios Ayudas" ma:contentTypeScope="" ma:versionID="6daed5a73291b04251987b36a8bbcfd5">
  <xsd:schema xmlns:xsd="http://www.w3.org/2001/XMLSchema" xmlns:xs="http://www.w3.org/2001/XMLSchema" xmlns:p="http://schemas.microsoft.com/office/2006/metadata/properties" xmlns:ns2="f4dc4755-9130-41a7-96dd-7ac6ff55d925" targetNamespace="http://schemas.microsoft.com/office/2006/metadata/properties" ma:root="true" ma:fieldsID="d116ee73d5e022ef0433aecc335e2c12" ns2:_="">
    <xsd:import namespace="f4dc4755-9130-41a7-96dd-7ac6ff55d925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c4755-9130-41a7-96dd-7ac6ff55d925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Ayudas Directas"/>
          <xsd:enumeration value="Restructuración y Relanzamiento de Empresas en crisis"/>
          <xsd:enumeration value="Desarrollo y Mejora de Espacios Industriales"/>
          <xsd:enumeration value="Proyectos de Inversión Empresarial"/>
          <xsd:enumeration value="Proyector tractores de Inversión y Empleo"/>
          <xsd:enumeration value="Apoyo Financiero a PYMES"/>
          <xsd:enumeration value="Empresas de Base Tecnológica EBTs"/>
          <xsd:enumeration value="Proyectos I+D+I en Empresas – INOVA-IDEPA"/>
          <xsd:enumeration value="Industria 4.0"/>
          <xsd:enumeration value="Proyectos de I+D"/>
          <xsd:enumeration value="I+D+I Tractoras"/>
          <xsd:enumeration value="Estas últimas 5 están englobadas en la base RIS3"/>
          <xsd:enumeration value="CHEQUES TECNOLÓGICOS"/>
          <xsd:enumeration value="ERA-NET (MERANET)"/>
          <xsd:enumeration value="ERA-NET (MANUNET)"/>
          <xsd:enumeration value="CLUSTERS"/>
          <xsd:enumeration value="SEMILLEROS"/>
          <xsd:enumeration value="Promoción Internacional y Diversificación de Mercados"/>
          <xsd:enumeration value="Premios Impulso"/>
          <xsd:enumeration value="Ayuda a la transformación digital"/>
          <xsd:enumeration value="FLAG-ERA"/>
          <xsd:enumeration value="Apoyo a la Financiación de Inversiones"/>
          <xsd:enumeration value="Centros I+D+i empresariales"/>
          <xsd:enumeration value="Promoción Internacional: técnicos de comercio exterior"/>
          <xsd:enumeration value="Movilidad de recursos humanos de I+D+i"/>
          <xsd:enumeration value="Resolutions"/>
          <xsd:enumeration value="Economía Circular"/>
          <xsd:enumeration value="PRUEBA"/>
        </xsd:restriction>
      </xsd:simpleType>
    </xsd:element>
    <xsd:element name="MODELO" ma:index="6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internalName="N_x00ba__x0020_de_x0020_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>
  <documentManagement>
    <PROGRAMA xmlns="f4dc4755-9130-41a7-96dd-7ac6ff55d925">Ayuda a la transformación digital</PROGRAMA>
    <MODELO xmlns="f4dc4755-9130-41a7-96dd-7ac6ff55d925">FORMULARIO  SOLICITUD</MODELO>
    <N_x00ba__x0020_de_x0020_orden xmlns="f4dc4755-9130-41a7-96dd-7ac6ff55d925" xsi:nil="true"/>
  </documentManagement>
</p:properties>
</file>

<file path=customXml/itemProps1.xml><?xml version="1.0" encoding="utf-8"?>
<ds:datastoreItem xmlns:ds="http://schemas.openxmlformats.org/officeDocument/2006/customXml" ds:itemID="{97DD2A13-9416-4595-A8E8-BDA9BFB04A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c4755-9130-41a7-96dd-7ac6ff55d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8C49B9-F66E-47CB-A7C8-663510B276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D79E5F-FD96-4BC2-9E91-D9829E6E247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F030F4E-3F6D-458E-B770-9D86B3E65DFC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f4dc4755-9130-41a7-96dd-7ac6ff55d925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Info empresa</vt:lpstr>
      <vt:lpstr>Proyecto</vt:lpstr>
      <vt:lpstr>Empleo</vt:lpstr>
      <vt:lpstr>Inversiones</vt:lpstr>
      <vt:lpstr>Tablas</vt:lpstr>
      <vt:lpstr>'Info empresa'!Área_de_impresión</vt:lpstr>
      <vt:lpstr>Inversiones!Área_de_impresión</vt:lpstr>
      <vt:lpstr>CONCEJO</vt:lpstr>
      <vt:lpstr>S3_AMBITOS</vt:lpstr>
      <vt:lpstr>S3_AREAS</vt:lpstr>
      <vt:lpstr>S3_RETOS</vt:lpstr>
      <vt:lpstr>SI_NO</vt:lpstr>
      <vt:lpstr>X_</vt:lpstr>
    </vt:vector>
  </TitlesOfParts>
  <Company>IDEPA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Ayuda a la transformación digital</dc:title>
  <dc:creator>Luis Tamargo Sánchez</dc:creator>
  <cp:lastModifiedBy>David Díaz Jiménez - IDEPA</cp:lastModifiedBy>
  <cp:lastPrinted>2024-04-22T13:15:22Z</cp:lastPrinted>
  <dcterms:created xsi:type="dcterms:W3CDTF">2018-02-19T17:35:23Z</dcterms:created>
  <dcterms:modified xsi:type="dcterms:W3CDTF">2024-04-23T13:23:53Z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0x010100EBC03DA15D9F974CA5BA99D39F619E21002FBC2CE0F6934A4C84A4BB36B7E16799</vt:lpwstr>
  </property>
</Properties>
</file>