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839252D-C6BD-4DB0-BB86-0833C672238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djudicación 2021" sheetId="1" r:id="rId1"/>
  </sheets>
  <definedNames>
    <definedName name="_Hlk54004702" localSheetId="0">'Adjudicación 2021'!#REF!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E14" i="1"/>
  <c r="F14" i="1" s="1"/>
  <c r="E15" i="1"/>
  <c r="F15" i="1" s="1"/>
  <c r="E16" i="1"/>
  <c r="F16" i="1" s="1"/>
  <c r="E17" i="1"/>
  <c r="F17" i="1" s="1"/>
  <c r="E18" i="1"/>
  <c r="F18" i="1" s="1"/>
  <c r="E19" i="1"/>
  <c r="C5" i="1" s="1"/>
  <c r="E20" i="1"/>
  <c r="F20" i="1" s="1"/>
  <c r="E21" i="1"/>
  <c r="F21" i="1" s="1"/>
  <c r="E22" i="1"/>
  <c r="F22" i="1" s="1"/>
  <c r="E23" i="1"/>
  <c r="F23" i="1" s="1"/>
  <c r="D24" i="1"/>
  <c r="C6" i="1" l="1"/>
  <c r="E13" i="1"/>
  <c r="E24" i="1" l="1"/>
  <c r="F13" i="1"/>
  <c r="F24" i="1" l="1"/>
  <c r="C7" i="1"/>
  <c r="D6" i="1" l="1"/>
  <c r="D5" i="1"/>
  <c r="D7" i="1"/>
  <c r="D4" i="1"/>
</calcChain>
</file>

<file path=xl/sharedStrings.xml><?xml version="1.0" encoding="utf-8"?>
<sst xmlns="http://schemas.openxmlformats.org/spreadsheetml/2006/main" count="53" uniqueCount="29">
  <si>
    <t>Tipo contrato</t>
  </si>
  <si>
    <t>Procedimiento adjudicación</t>
  </si>
  <si>
    <t>% sobre total volumen contratos adjudicados</t>
  </si>
  <si>
    <t>Servicios</t>
  </si>
  <si>
    <t xml:space="preserve">Abierto </t>
  </si>
  <si>
    <t>Total</t>
  </si>
  <si>
    <t>Concepto</t>
  </si>
  <si>
    <t>Neto</t>
  </si>
  <si>
    <t>IVA</t>
  </si>
  <si>
    <t>Contrato Basado en
Acuerdo Marco</t>
  </si>
  <si>
    <t>Importe Total</t>
  </si>
  <si>
    <t>SERVICIOS</t>
  </si>
  <si>
    <t>ABIERTO</t>
  </si>
  <si>
    <t>SUMINISTRO DE CARBURANTE</t>
  </si>
  <si>
    <t>SUMINISTROS</t>
  </si>
  <si>
    <t>SERVICIO DE AUDITORIA DE CUENTAS</t>
  </si>
  <si>
    <t>SERVICIO DE ASISTENCIA TÉCNICA PARA LA DIFUSIÓN EN REDES SOCIALES  DE ACTUACIONES ENMARCADAS EN EL PROGRAMA INVEST IN ASTURIAS</t>
  </si>
  <si>
    <t>SERVICIO DE CREACIÓN, MANTENIMIENTO Y SOPORTE DE SISTEMAS DE INTELIGENCIA DE NEGOCIO BASADOS EN CRYSTAL REPORTS, POWEBI Y OTRAS TECNOLOGÍAS</t>
  </si>
  <si>
    <t>Suministros</t>
  </si>
  <si>
    <t>PORCENTAJE DEL VOLUMEN PRESUPUESTARIO DE LICITACIONES ADJUDICADOS EN 2021</t>
  </si>
  <si>
    <t>VOLUMEN PRESUPUESTARIO DE LICITACIONES ADJUDICADOS EN 2021</t>
  </si>
  <si>
    <t>SERVICIO ASESORAMIENTO TÉCNICO PARA LA PUESTA EN MARCHA DE LA OFICINA ASTURIAS INDUSTRIAL</t>
  </si>
  <si>
    <t>SUMINISTRO DE
GAS NATURAL</t>
  </si>
  <si>
    <t>SERVICIO DE SEGURIDAD DEL EDIFICIO SEDE IDEPA</t>
  </si>
  <si>
    <t>SERVICIO DE MANTENIMIENTO DEL EDIFICIO SEDE IDEPA Y EDIFICIO I4.0</t>
  </si>
  <si>
    <t>SUMINISTRO DE VEHICULO HIBRIDO ELECTRICO ENCHUFABLE</t>
  </si>
  <si>
    <t>SUMINISTRO DE
ENERGÍA ELÉCTRICA</t>
  </si>
  <si>
    <t>REPARACIÓN DE LA
INSTALACIÓN TÉRMICA EN EL EDIFICIO SEDE DEL IDEPA MEDIANTE SUSTITUCIÓN DE
ENFRIADORA DE AGUA</t>
  </si>
  <si>
    <t>CONTRATO BASADO EN ACUERDO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</si>
</sst>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/>
  </sheetViews>
  <sheetFormatPr baseColWidth="10" defaultRowHeight="15" x14ac:dyDescent="0.25"/>
  <cols>
    <col min="1" max="1" width="24.28515625" style="2" customWidth="1"/>
    <col min="2" max="2" width="23" style="2" customWidth="1"/>
    <col min="3" max="3" width="19.85546875" style="2" customWidth="1"/>
    <col min="4" max="4" width="22.7109375" style="2" customWidth="1"/>
    <col min="5" max="5" width="13.7109375" style="2" bestFit="1" customWidth="1"/>
    <col min="6" max="6" width="15" style="2" bestFit="1" customWidth="1"/>
  </cols>
  <sheetData>
    <row r="1" spans="1:11" x14ac:dyDescent="0.25">
      <c r="A1" s="16" t="s">
        <v>19</v>
      </c>
      <c r="B1" s="17"/>
      <c r="C1" s="17"/>
      <c r="D1" s="17"/>
      <c r="E1" s="17"/>
      <c r="F1" s="17"/>
    </row>
    <row r="2" spans="1:11" x14ac:dyDescent="0.25">
      <c r="A2" s="17"/>
      <c r="B2" s="17"/>
      <c r="C2" s="17"/>
      <c r="D2" s="17"/>
      <c r="E2" s="17"/>
      <c r="F2" s="17"/>
    </row>
    <row r="3" spans="1:11" ht="21" x14ac:dyDescent="0.25">
      <c r="A3" s="4" t="s">
        <v>0</v>
      </c>
      <c r="B3" s="5" t="s">
        <v>1</v>
      </c>
      <c r="C3" s="4" t="s">
        <v>10</v>
      </c>
      <c r="D3" s="5" t="s">
        <v>2</v>
      </c>
      <c r="E3" s="17"/>
      <c r="F3" s="17"/>
    </row>
    <row r="4" spans="1:11" ht="22.5" customHeight="1" x14ac:dyDescent="0.25">
      <c r="A4" s="6" t="s">
        <v>3</v>
      </c>
      <c r="B4" s="6" t="s">
        <v>4</v>
      </c>
      <c r="C4" s="7">
        <f xml:space="preserve"> SUM(F13:F18)</f>
        <v>323965.23</v>
      </c>
      <c r="D4" s="8">
        <f>C4/$C$7</f>
        <v>0.52580000000000005</v>
      </c>
      <c r="E4" s="17"/>
      <c r="F4" s="17"/>
    </row>
    <row r="5" spans="1:11" s="1" customFormat="1" ht="21.75" customHeight="1" x14ac:dyDescent="0.25">
      <c r="A5" s="6" t="s">
        <v>18</v>
      </c>
      <c r="B5" s="6" t="s">
        <v>4</v>
      </c>
      <c r="C5" s="7">
        <f>F19+F20</f>
        <v>91869.4</v>
      </c>
      <c r="D5" s="8">
        <f>C5/$C$7</f>
        <v>0.14910000000000001</v>
      </c>
      <c r="E5" s="17"/>
      <c r="F5" s="17"/>
    </row>
    <row r="6" spans="1:11" ht="21" x14ac:dyDescent="0.25">
      <c r="A6" s="6" t="s">
        <v>18</v>
      </c>
      <c r="B6" s="10" t="s">
        <v>9</v>
      </c>
      <c r="C6" s="9">
        <f>SUM(F21:F23)</f>
        <v>200300</v>
      </c>
      <c r="D6" s="8">
        <f>C6/$C$7</f>
        <v>0.3251</v>
      </c>
      <c r="E6" s="17"/>
      <c r="F6" s="17"/>
    </row>
    <row r="7" spans="1:11" x14ac:dyDescent="0.25">
      <c r="A7" s="17"/>
      <c r="B7" s="18" t="s">
        <v>5</v>
      </c>
      <c r="C7" s="15">
        <f>SUM(C4:C6)</f>
        <v>616134.63</v>
      </c>
      <c r="D7" s="8">
        <f t="shared" ref="D7" si="0">C7/$C$7</f>
        <v>1</v>
      </c>
      <c r="E7" s="17"/>
      <c r="F7" s="17"/>
    </row>
    <row r="8" spans="1:11" x14ac:dyDescent="0.25">
      <c r="A8" s="17"/>
      <c r="B8" s="18"/>
      <c r="C8" s="19"/>
      <c r="D8" s="20"/>
      <c r="E8" s="17"/>
      <c r="F8" s="17"/>
    </row>
    <row r="9" spans="1:11" x14ac:dyDescent="0.25">
      <c r="A9" s="17"/>
      <c r="B9" s="17"/>
      <c r="C9" s="17"/>
      <c r="D9" s="17"/>
      <c r="E9" s="17"/>
      <c r="F9" s="17"/>
    </row>
    <row r="10" spans="1:11" x14ac:dyDescent="0.25">
      <c r="A10" s="16" t="s">
        <v>20</v>
      </c>
      <c r="B10" s="17"/>
      <c r="C10" s="17"/>
      <c r="D10" s="17"/>
      <c r="E10" s="17"/>
      <c r="F10" s="17"/>
    </row>
    <row r="11" spans="1:11" x14ac:dyDescent="0.25">
      <c r="A11" s="17"/>
      <c r="B11" s="17"/>
      <c r="C11" s="17"/>
      <c r="D11" s="17"/>
      <c r="E11" s="17"/>
      <c r="F11" s="17"/>
    </row>
    <row r="12" spans="1:11" ht="21" x14ac:dyDescent="0.25">
      <c r="A12" s="4" t="s">
        <v>6</v>
      </c>
      <c r="B12" s="4" t="s">
        <v>0</v>
      </c>
      <c r="C12" s="5" t="s">
        <v>1</v>
      </c>
      <c r="D12" s="4" t="s">
        <v>7</v>
      </c>
      <c r="E12" s="4" t="s">
        <v>8</v>
      </c>
      <c r="F12" s="4" t="s">
        <v>5</v>
      </c>
    </row>
    <row r="13" spans="1:11" ht="84" x14ac:dyDescent="0.25">
      <c r="A13" s="10" t="s">
        <v>16</v>
      </c>
      <c r="B13" s="6" t="s">
        <v>11</v>
      </c>
      <c r="C13" s="6" t="s">
        <v>12</v>
      </c>
      <c r="D13" s="7">
        <v>59500</v>
      </c>
      <c r="E13" s="7">
        <f t="shared" ref="E13:E23" si="1">D13*21%</f>
        <v>12495</v>
      </c>
      <c r="F13" s="7">
        <f t="shared" ref="F13:F23" si="2">D13+E13</f>
        <v>71995</v>
      </c>
      <c r="K13" s="1"/>
    </row>
    <row r="14" spans="1:11" ht="21" x14ac:dyDescent="0.25">
      <c r="A14" s="11" t="s">
        <v>15</v>
      </c>
      <c r="B14" s="6" t="s">
        <v>11</v>
      </c>
      <c r="C14" s="6" t="s">
        <v>12</v>
      </c>
      <c r="D14" s="12">
        <v>11850</v>
      </c>
      <c r="E14" s="7">
        <f t="shared" si="1"/>
        <v>2488.5</v>
      </c>
      <c r="F14" s="7">
        <f t="shared" si="2"/>
        <v>14338.5</v>
      </c>
    </row>
    <row r="15" spans="1:11" s="1" customFormat="1" ht="84" x14ac:dyDescent="0.25">
      <c r="A15" s="10" t="s">
        <v>17</v>
      </c>
      <c r="B15" s="6" t="s">
        <v>11</v>
      </c>
      <c r="C15" s="6" t="s">
        <v>12</v>
      </c>
      <c r="D15" s="7">
        <v>109100.96</v>
      </c>
      <c r="E15" s="7">
        <f t="shared" si="1"/>
        <v>22911.200000000001</v>
      </c>
      <c r="F15" s="7">
        <f t="shared" si="2"/>
        <v>132012.16</v>
      </c>
    </row>
    <row r="16" spans="1:11" s="1" customFormat="1" ht="52.5" x14ac:dyDescent="0.25">
      <c r="A16" s="10" t="s">
        <v>21</v>
      </c>
      <c r="B16" s="6" t="s">
        <v>11</v>
      </c>
      <c r="C16" s="6" t="s">
        <v>12</v>
      </c>
      <c r="D16" s="7">
        <v>75000</v>
      </c>
      <c r="E16" s="7">
        <f t="shared" si="1"/>
        <v>15750</v>
      </c>
      <c r="F16" s="7">
        <f t="shared" si="2"/>
        <v>90750</v>
      </c>
    </row>
    <row r="17" spans="1:6" s="1" customFormat="1" ht="21" x14ac:dyDescent="0.25">
      <c r="A17" s="10" t="s">
        <v>23</v>
      </c>
      <c r="B17" s="6" t="s">
        <v>11</v>
      </c>
      <c r="C17" s="6" t="s">
        <v>12</v>
      </c>
      <c r="D17" s="7">
        <v>5568.9</v>
      </c>
      <c r="E17" s="7">
        <f t="shared" si="1"/>
        <v>1169.47</v>
      </c>
      <c r="F17" s="7">
        <f t="shared" si="2"/>
        <v>6738.37</v>
      </c>
    </row>
    <row r="18" spans="1:6" s="1" customFormat="1" ht="42" x14ac:dyDescent="0.25">
      <c r="A18" s="10" t="s">
        <v>24</v>
      </c>
      <c r="B18" s="6" t="s">
        <v>11</v>
      </c>
      <c r="C18" s="6" t="s">
        <v>12</v>
      </c>
      <c r="D18" s="7">
        <v>6720</v>
      </c>
      <c r="E18" s="7">
        <f t="shared" si="1"/>
        <v>1411.2</v>
      </c>
      <c r="F18" s="7">
        <f t="shared" si="2"/>
        <v>8131.2</v>
      </c>
    </row>
    <row r="19" spans="1:6" s="1" customFormat="1" ht="31.5" x14ac:dyDescent="0.25">
      <c r="A19" s="10" t="s">
        <v>25</v>
      </c>
      <c r="B19" s="6" t="s">
        <v>14</v>
      </c>
      <c r="C19" s="6" t="s">
        <v>12</v>
      </c>
      <c r="D19" s="7">
        <v>27603.31</v>
      </c>
      <c r="E19" s="7">
        <f t="shared" si="1"/>
        <v>5796.7</v>
      </c>
      <c r="F19" s="7">
        <v>33400</v>
      </c>
    </row>
    <row r="20" spans="1:6" s="1" customFormat="1" ht="63" x14ac:dyDescent="0.25">
      <c r="A20" s="11" t="s">
        <v>27</v>
      </c>
      <c r="B20" s="13" t="s">
        <v>14</v>
      </c>
      <c r="C20" s="10" t="s">
        <v>12</v>
      </c>
      <c r="D20" s="7">
        <v>48321.82</v>
      </c>
      <c r="E20" s="7">
        <f t="shared" si="1"/>
        <v>10147.58</v>
      </c>
      <c r="F20" s="7">
        <f t="shared" si="2"/>
        <v>58469.4</v>
      </c>
    </row>
    <row r="21" spans="1:6" s="1" customFormat="1" ht="21" x14ac:dyDescent="0.25">
      <c r="A21" s="14" t="s">
        <v>13</v>
      </c>
      <c r="B21" s="6" t="s">
        <v>14</v>
      </c>
      <c r="C21" s="10" t="s">
        <v>28</v>
      </c>
      <c r="D21" s="7">
        <v>247.93</v>
      </c>
      <c r="E21" s="7">
        <f t="shared" si="1"/>
        <v>52.07</v>
      </c>
      <c r="F21" s="7">
        <f t="shared" si="2"/>
        <v>300</v>
      </c>
    </row>
    <row r="22" spans="1:6" s="1" customFormat="1" ht="21" x14ac:dyDescent="0.25">
      <c r="A22" s="10" t="s">
        <v>26</v>
      </c>
      <c r="B22" s="13" t="s">
        <v>14</v>
      </c>
      <c r="C22" s="10" t="s">
        <v>28</v>
      </c>
      <c r="D22" s="7">
        <v>115702.48</v>
      </c>
      <c r="E22" s="7">
        <f t="shared" si="1"/>
        <v>24297.52</v>
      </c>
      <c r="F22" s="7">
        <f t="shared" si="2"/>
        <v>140000</v>
      </c>
    </row>
    <row r="23" spans="1:6" s="1" customFormat="1" ht="21" x14ac:dyDescent="0.25">
      <c r="A23" s="10" t="s">
        <v>22</v>
      </c>
      <c r="B23" s="13" t="s">
        <v>14</v>
      </c>
      <c r="C23" s="10" t="s">
        <v>28</v>
      </c>
      <c r="D23" s="7">
        <v>49586.78</v>
      </c>
      <c r="E23" s="7">
        <f t="shared" si="1"/>
        <v>10413.219999999999</v>
      </c>
      <c r="F23" s="7">
        <f t="shared" si="2"/>
        <v>60000</v>
      </c>
    </row>
    <row r="24" spans="1:6" x14ac:dyDescent="0.25">
      <c r="A24" s="21"/>
      <c r="B24" s="21"/>
      <c r="C24" s="22" t="s">
        <v>5</v>
      </c>
      <c r="D24" s="15">
        <f>SUM(D13:D23)</f>
        <v>509202.18</v>
      </c>
      <c r="E24" s="15">
        <f>SUM(E13:E20)</f>
        <v>72169.649999999994</v>
      </c>
      <c r="F24" s="15">
        <f>SUM(F13:F23)</f>
        <v>616134.63</v>
      </c>
    </row>
    <row r="29" spans="1:6" x14ac:dyDescent="0.25">
      <c r="A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Adjudicación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2018-01-09T12:54:17Z</dcterms:created>
  <dcterms:modified xsi:type="dcterms:W3CDTF">2021-12-30T08:11:13Z</dcterms:modified>
</cp:coreProperties>
</file>